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 activeTab="1"/>
  </bookViews>
  <sheets>
    <sheet name="Anex A1 Frmt for AUM disclosure" sheetId="8" r:id="rId1"/>
    <sheet name="Anex A2 Frmt AUM stateUT wise " sheetId="9" r:id="rId2"/>
  </sheets>
  <definedNames>
    <definedName name="_xlnm._FilterDatabase" localSheetId="0" hidden="1">'Anex A1 Frmt for AUM disclosure'!$A$17:$BK$170</definedName>
  </definedNames>
  <calcPr calcId="125725"/>
</workbook>
</file>

<file path=xl/calcChain.xml><?xml version="1.0" encoding="utf-8"?>
<calcChain xmlns="http://schemas.openxmlformats.org/spreadsheetml/2006/main">
  <c r="BJ151" i="8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F89"/>
  <c r="E89"/>
  <c r="D89"/>
  <c r="C89"/>
  <c r="C15"/>
  <c r="C11"/>
  <c r="K26" i="9"/>
  <c r="K31"/>
  <c r="K11"/>
  <c r="K13"/>
  <c r="K8"/>
  <c r="K16"/>
  <c r="K24"/>
  <c r="K28"/>
  <c r="K32"/>
  <c r="K34"/>
  <c r="K36"/>
  <c r="K12"/>
  <c r="K18"/>
  <c r="K20"/>
  <c r="K40"/>
  <c r="BK123" i="8"/>
  <c r="BK124"/>
  <c r="BK125"/>
  <c r="BK20"/>
  <c r="BK21"/>
  <c r="BK25"/>
  <c r="BK29"/>
  <c r="BK33"/>
  <c r="BK37"/>
  <c r="BK41"/>
  <c r="BK45"/>
  <c r="BK47"/>
  <c r="BK49"/>
  <c r="BK53"/>
  <c r="BK57"/>
  <c r="BK58"/>
  <c r="BK60"/>
  <c r="BK63"/>
  <c r="BK64"/>
  <c r="BK66"/>
  <c r="BK68"/>
  <c r="BK71"/>
  <c r="BK72"/>
  <c r="BK74"/>
  <c r="BK76"/>
  <c r="BK79"/>
  <c r="BK80"/>
  <c r="BK82"/>
  <c r="BK84"/>
  <c r="BK87"/>
  <c r="BH89"/>
  <c r="BD89"/>
  <c r="BB89"/>
  <c r="AZ89"/>
  <c r="AY89"/>
  <c r="AX89"/>
  <c r="AV89"/>
  <c r="AT89"/>
  <c r="AR89"/>
  <c r="AQ89"/>
  <c r="AP89"/>
  <c r="AN89"/>
  <c r="AL89"/>
  <c r="AJ89"/>
  <c r="AI89"/>
  <c r="AH89"/>
  <c r="AF89"/>
  <c r="AD89"/>
  <c r="AB89"/>
  <c r="AA89"/>
  <c r="Z89"/>
  <c r="X89"/>
  <c r="V89"/>
  <c r="T89"/>
  <c r="S89"/>
  <c r="R89"/>
  <c r="P89"/>
  <c r="N89"/>
  <c r="L89"/>
  <c r="K89"/>
  <c r="J89"/>
  <c r="H89"/>
  <c r="BJ15"/>
  <c r="BF15"/>
  <c r="BB15"/>
  <c r="AX15"/>
  <c r="AT15"/>
  <c r="AP15"/>
  <c r="AL15"/>
  <c r="AH15"/>
  <c r="AD15"/>
  <c r="Z15"/>
  <c r="V15"/>
  <c r="R15"/>
  <c r="N15"/>
  <c r="J15"/>
  <c r="F15"/>
  <c r="BK14"/>
  <c r="G11"/>
  <c r="K11"/>
  <c r="O11"/>
  <c r="S11"/>
  <c r="W11"/>
  <c r="AA11"/>
  <c r="AE11"/>
  <c r="AI11"/>
  <c r="AM11"/>
  <c r="AQ11"/>
  <c r="AU11"/>
  <c r="AY11"/>
  <c r="BC11"/>
  <c r="BG11"/>
  <c r="BI11"/>
  <c r="BK126"/>
  <c r="K39" i="9"/>
  <c r="BK122" i="8"/>
  <c r="AV116"/>
  <c r="BK85"/>
  <c r="BK59"/>
  <c r="D15"/>
  <c r="G15"/>
  <c r="H15"/>
  <c r="I15"/>
  <c r="K15"/>
  <c r="L15"/>
  <c r="M15"/>
  <c r="O15"/>
  <c r="P15"/>
  <c r="Q15"/>
  <c r="S15"/>
  <c r="T15"/>
  <c r="U15"/>
  <c r="W15"/>
  <c r="X15"/>
  <c r="Y15"/>
  <c r="AA15"/>
  <c r="AB15"/>
  <c r="AC15"/>
  <c r="AE15"/>
  <c r="AF15"/>
  <c r="AG15"/>
  <c r="AI15"/>
  <c r="AJ15"/>
  <c r="AK15"/>
  <c r="AM15"/>
  <c r="AN15"/>
  <c r="AO15"/>
  <c r="AQ15"/>
  <c r="AR15"/>
  <c r="AS15"/>
  <c r="AU15"/>
  <c r="AV15"/>
  <c r="AW15"/>
  <c r="AY15"/>
  <c r="AZ15"/>
  <c r="BA15"/>
  <c r="BC15"/>
  <c r="BD15"/>
  <c r="BE15"/>
  <c r="BG15"/>
  <c r="BH15"/>
  <c r="BI15"/>
  <c r="D11"/>
  <c r="E11"/>
  <c r="F11"/>
  <c r="H11"/>
  <c r="I11"/>
  <c r="J11"/>
  <c r="L11"/>
  <c r="M11"/>
  <c r="N11"/>
  <c r="P11"/>
  <c r="Q11"/>
  <c r="R11"/>
  <c r="T11"/>
  <c r="U11"/>
  <c r="V11"/>
  <c r="X11"/>
  <c r="Y11"/>
  <c r="Z11"/>
  <c r="AB11"/>
  <c r="AC11"/>
  <c r="AD11"/>
  <c r="AF11"/>
  <c r="AG11"/>
  <c r="AH11"/>
  <c r="AJ11"/>
  <c r="AK11"/>
  <c r="AL11"/>
  <c r="AN11"/>
  <c r="AO11"/>
  <c r="AP11"/>
  <c r="AR11"/>
  <c r="AS11"/>
  <c r="AT11"/>
  <c r="AV11"/>
  <c r="AW11"/>
  <c r="AX11"/>
  <c r="AZ11"/>
  <c r="BA11"/>
  <c r="BB11"/>
  <c r="BD11"/>
  <c r="BE11"/>
  <c r="BF11"/>
  <c r="BH11"/>
  <c r="BJ11"/>
  <c r="AX149"/>
  <c r="BK121"/>
  <c r="G89"/>
  <c r="O89"/>
  <c r="W89"/>
  <c r="AE89"/>
  <c r="AM89"/>
  <c r="AU89"/>
  <c r="BC89"/>
  <c r="BF89"/>
  <c r="BI89"/>
  <c r="BJ89"/>
  <c r="BK22"/>
  <c r="BK24"/>
  <c r="BK26"/>
  <c r="BK28"/>
  <c r="BK30"/>
  <c r="BK32"/>
  <c r="BK34"/>
  <c r="BK36"/>
  <c r="BK38"/>
  <c r="BK40"/>
  <c r="BK42"/>
  <c r="BK44"/>
  <c r="BK46"/>
  <c r="BK48"/>
  <c r="BK50"/>
  <c r="BK52"/>
  <c r="BK54"/>
  <c r="BK56"/>
  <c r="BK61"/>
  <c r="BK65"/>
  <c r="BK67"/>
  <c r="BK69"/>
  <c r="BK73"/>
  <c r="BK75"/>
  <c r="BK77"/>
  <c r="BK81"/>
  <c r="BK83"/>
  <c r="BK120"/>
  <c r="K37" i="9" l="1"/>
  <c r="K35"/>
  <c r="K29"/>
  <c r="K27"/>
  <c r="K23"/>
  <c r="K21"/>
  <c r="K19"/>
  <c r="K15"/>
  <c r="K10"/>
  <c r="K7"/>
  <c r="K33"/>
  <c r="K30"/>
  <c r="K17"/>
  <c r="K14"/>
  <c r="K41"/>
  <c r="K38"/>
  <c r="K25"/>
  <c r="K22"/>
  <c r="K6"/>
  <c r="K9"/>
  <c r="K5"/>
  <c r="BK78" i="8"/>
  <c r="BK70"/>
  <c r="BK62"/>
  <c r="BK23"/>
  <c r="BK55"/>
  <c r="BK39"/>
  <c r="BK31"/>
  <c r="BK86"/>
  <c r="BK19"/>
  <c r="BK51"/>
  <c r="BK43"/>
  <c r="BK35"/>
  <c r="BK27"/>
  <c r="BG89"/>
  <c r="BE89"/>
  <c r="BA89"/>
  <c r="AW89"/>
  <c r="AS89"/>
  <c r="AO89"/>
  <c r="AK89"/>
  <c r="AG89"/>
  <c r="AC89"/>
  <c r="Y89"/>
  <c r="U89"/>
  <c r="Q89"/>
  <c r="M89"/>
  <c r="I89"/>
  <c r="E15"/>
  <c r="BK10"/>
  <c r="BK9"/>
  <c r="J42" i="9"/>
  <c r="E42"/>
  <c r="H42"/>
  <c r="G42"/>
  <c r="F42"/>
  <c r="D42"/>
  <c r="BJ116" i="8"/>
  <c r="BI116"/>
  <c r="BH116"/>
  <c r="BG116"/>
  <c r="BF116"/>
  <c r="BE116"/>
  <c r="BD116"/>
  <c r="BC116"/>
  <c r="BB116"/>
  <c r="BA116"/>
  <c r="AZ116"/>
  <c r="AY116"/>
  <c r="AX116"/>
  <c r="AW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K42" i="9" l="1"/>
  <c r="BK11" i="8"/>
  <c r="BK147" l="1"/>
  <c r="BJ149"/>
  <c r="BI149"/>
  <c r="BH149"/>
  <c r="BG149"/>
  <c r="BF149"/>
  <c r="BE149"/>
  <c r="BD149"/>
  <c r="BC149"/>
  <c r="BB149"/>
  <c r="BA149"/>
  <c r="AZ149"/>
  <c r="AY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K148"/>
  <c r="BK89"/>
  <c r="BK15"/>
  <c r="C116"/>
  <c r="BK119"/>
  <c r="BK127" s="1"/>
  <c r="BK115"/>
  <c r="BK108"/>
  <c r="BK107"/>
  <c r="BK106"/>
  <c r="BK105"/>
  <c r="BK104"/>
  <c r="BK103"/>
  <c r="BK102"/>
  <c r="BK101"/>
  <c r="BK100"/>
  <c r="BK99"/>
  <c r="BK98"/>
  <c r="BK149" l="1"/>
  <c r="BK116"/>
  <c r="BK128" s="1"/>
  <c r="BK109"/>
  <c r="BK110" s="1"/>
  <c r="BK151" l="1"/>
</calcChain>
</file>

<file path=xl/sharedStrings.xml><?xml version="1.0" encoding="utf-8"?>
<sst xmlns="http://schemas.openxmlformats.org/spreadsheetml/2006/main" count="246" uniqueCount="202">
  <si>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</si>
  <si>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</si>
  <si>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</si>
  <si>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</si>
  <si>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</si>
  <si>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</si>
  <si>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</si>
  <si>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</si>
  <si>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</si>
  <si>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</si>
  <si>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</si>
  <si>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</si>
  <si>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</si>
  <si>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</si>
  <si>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</si>
  <si>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</si>
  <si>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</si>
  <si>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</si>
  <si>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</si>
  <si>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</si>
  <si>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</si>
  <si>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</si>
  <si>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</si>
  <si>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</si>
  <si>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</si>
  <si>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</si>
  <si>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</si>
  <si>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</si>
  <si>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</si>
  <si>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</si>
  <si>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</si>
  <si>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</si>
  <si>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</si>
  <si>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</si>
  <si>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</si>
  <si>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</si>
  <si>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</si>
  <si>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</si>
  <si>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</si>
  <si>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</si>
  <si>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</si>
  <si>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</si>
  <si>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</si>
  <si>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</si>
  <si>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</si>
  <si>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</si>
  <si>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</si>
  <si>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</si>
  <si>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</si>
  <si>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</si>
  <si>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</si>
  <si>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</si>
  <si>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</si>
  <si>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</si>
  <si>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</si>
  <si>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</si>
  <si>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</si>
  <si>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</si>
  <si>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</si>
  <si>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</si>
  <si>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</si>
  <si>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</si>
  <si>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</si>
  <si>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</si>
  <si>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</si>
  <si>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</si>
  <si>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</si>
  <si>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</si>
  <si>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</si>
  <si>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</si>
  <si>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</si>
  <si>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</si>
  <si>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</si>
  <si>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</si>
  <si>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</si>
  <si>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</si>
  <si>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</si>
  <si>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</si>
  <si>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</si>
  <si>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</si>
  <si>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</si>
  <si>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</si>
  <si>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</si>
  <si>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</si>
  <si>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</si>
  <si>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</si>
  <si>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</si>
  <si>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</si>
  <si>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</si>
  <si>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</si>
  <si>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</si>
  <si>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</si>
  <si>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</si>
  <si>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</si>
  <si>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</si>
  <si>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</si>
  <si>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</si>
  <si>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</si>
  <si>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</si>
  <si>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</si>
  <si>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</si>
  <si>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</si>
  <si>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</si>
  <si>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</si>
  <si>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</si>
  <si>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</si>
  <si>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</si>
  <si>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46</t>
  </si>
  <si>
    <t>DWS  Fixed maturity Plan Series 47</t>
  </si>
  <si>
    <t>DWS  Fixed maturity Plan Series 48</t>
  </si>
  <si>
    <t>DWS  Fixed maturity Plan Series 49</t>
  </si>
  <si>
    <t>DWS  Fixed maturity Plan Series 50</t>
  </si>
  <si>
    <t>DWS  Fixed maturity Plan Series 51</t>
  </si>
  <si>
    <t>DWS  Fixed maturity Plan Series 52</t>
  </si>
  <si>
    <t>DWS  Fixed maturity Plan Series 53</t>
  </si>
  <si>
    <t>DWS  Fixed maturity Plan Series 54</t>
  </si>
  <si>
    <t>DWS  Fixed maturity Plan Series 55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</si>
  <si>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</si>
  <si>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</si>
  <si>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</si>
  <si>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</si>
  <si>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</si>
  <si>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</si>
  <si>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</si>
  <si>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</si>
  <si>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</si>
  <si>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</si>
  <si>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</si>
  <si>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</si>
  <si>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</si>
  <si>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</si>
  <si>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</si>
  <si>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Fixed Maturity Plan - Series 4</t>
  </si>
  <si>
    <t>DWS Fixed Term Fund - Series 91</t>
  </si>
  <si>
    <t>DWS Fixed Term Fund - Series 96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</si>
  <si>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</si>
  <si>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</si>
  <si>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</si>
  <si>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</si>
  <si>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</si>
  <si>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</si>
  <si>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</si>
  <si>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</si>
  <si>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</si>
  <si>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</si>
  <si>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</si>
  <si>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</si>
  <si>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</si>
  <si>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</si>
  <si>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</si>
  <si>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</si>
  <si>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</si>
  <si>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</si>
  <si>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</si>
  <si>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</si>
  <si>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</si>
  <si>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</si>
  <si>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</si>
  <si>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</si>
  <si>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</si>
  <si>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</si>
  <si>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</si>
  <si>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</si>
  <si>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</si>
  <si>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</si>
  <si>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</si>
  <si>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</si>
  <si>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</si>
  <si>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</si>
  <si>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</si>
  <si>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</si>
  <si>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</si>
  <si>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</si>
  <si>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</si>
  <si>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</si>
  <si>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</si>
  <si>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</si>
  <si>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</si>
  <si>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</si>
  <si>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</si>
  <si>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</si>
  <si>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</si>
  <si>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</si>
  <si>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</si>
  <si>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</si>
  <si>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Hybrid Fixed Term Fund Series 31</t>
  </si>
  <si>
    <t>DWS Hybrid Fixed Term Fund Series 32</t>
  </si>
  <si>
    <t>DWS Hybrid Fixed Term Fund Series 33</t>
  </si>
  <si>
    <t>DWS Hybrid Fixed Term Fund Series 34</t>
  </si>
  <si>
    <t>DWS Equity Income Fund</t>
  </si>
  <si>
    <t>DWS Mid Cap Fund Series 1</t>
  </si>
  <si>
    <t>DWS Fixed Maturity Plan Series 85</t>
  </si>
  <si>
    <t>DWS Fixed Maturity Plan Series 86</t>
  </si>
  <si>
    <t>DWS Fixed Maturity Plan Series 87</t>
  </si>
  <si>
    <t>DWS Hybrid Fixed Term Fund Series 35</t>
  </si>
  <si>
    <t>DWS Hybrid Fixed Term Fund Series 37</t>
  </si>
  <si>
    <t>DWS Large Cap Fund Series 1</t>
  </si>
  <si>
    <t>Deutsche Mutual Fund (All figures in Rs. Crore)</t>
  </si>
  <si>
    <t>Deutsche Mutual Fund: Net Assets Under Management (AUM) as on 30th April 2015. (All figures in Rs. Crore)</t>
  </si>
  <si>
    <t>DWS Large Cap Fund Series 2</t>
  </si>
  <si>
    <t>DWS Large Cap Fund Series 3</t>
  </si>
  <si>
    <t>Table showing State wise /Union Territory wise contribution to AUM of category of schemes as on 30th April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</si>
</sst>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164" fontId="8" fillId="0" borderId="0" xfId="4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164" fontId="8" fillId="0" borderId="6" xfId="4" applyFont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2" fontId="6" fillId="0" borderId="3" xfId="2" applyNumberFormat="1" applyFont="1" applyFill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" xfId="1" applyFont="1" applyBorder="1"/>
    <xf numFmtId="43" fontId="8" fillId="0" borderId="0" xfId="0" applyNumberFormat="1" applyFont="1"/>
    <xf numFmtId="0" fontId="8" fillId="0" borderId="22" xfId="0" applyFont="1" applyBorder="1" applyAlignment="1">
      <alignment horizontal="right" wrapText="1"/>
    </xf>
    <xf numFmtId="164" fontId="8" fillId="0" borderId="0" xfId="4" applyFont="1"/>
    <xf numFmtId="2" fontId="7" fillId="0" borderId="5" xfId="0" applyNumberFormat="1" applyFont="1" applyBorder="1"/>
    <xf numFmtId="2" fontId="8" fillId="0" borderId="1" xfId="0" applyNumberFormat="1" applyFont="1" applyBorder="1"/>
    <xf numFmtId="2" fontId="8" fillId="0" borderId="7" xfId="4" applyNumberFormat="1" applyFont="1" applyBorder="1"/>
    <xf numFmtId="2" fontId="8" fillId="0" borderId="5" xfId="0" applyNumberFormat="1" applyFont="1" applyBorder="1"/>
    <xf numFmtId="2" fontId="8" fillId="0" borderId="4" xfId="0" applyNumberFormat="1" applyFont="1" applyBorder="1"/>
    <xf numFmtId="2" fontId="7" fillId="0" borderId="6" xfId="4" applyNumberFormat="1" applyFont="1" applyBorder="1"/>
    <xf numFmtId="2" fontId="8" fillId="0" borderId="6" xfId="4" applyNumberFormat="1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2" fontId="7" fillId="0" borderId="4" xfId="0" applyNumberFormat="1" applyFont="1" applyBorder="1"/>
    <xf numFmtId="2" fontId="7" fillId="0" borderId="1" xfId="0" applyNumberFormat="1" applyFont="1" applyBorder="1"/>
    <xf numFmtId="2" fontId="8" fillId="0" borderId="2" xfId="0" applyNumberFormat="1" applyFont="1" applyBorder="1"/>
    <xf numFmtId="2" fontId="8" fillId="0" borderId="3" xfId="0" applyNumberFormat="1" applyFont="1" applyBorder="1"/>
    <xf numFmtId="2" fontId="8" fillId="0" borderId="4" xfId="4" applyNumberFormat="1" applyFont="1" applyBorder="1"/>
    <xf numFmtId="2" fontId="8" fillId="0" borderId="0" xfId="0" applyNumberFormat="1" applyFont="1" applyBorder="1"/>
    <xf numFmtId="2" fontId="8" fillId="0" borderId="0" xfId="4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  <xf numFmtId="2" fontId="7" fillId="3" borderId="4" xfId="4" applyNumberFormat="1" applyFont="1" applyFill="1" applyBorder="1" applyAlignment="1">
      <alignment horizontal="center"/>
    </xf>
    <xf numFmtId="164" fontId="8" fillId="0" borderId="1" xfId="4" applyFont="1" applyFill="1" applyBorder="1" applyAlignment="1">
      <alignment horizontal="left"/>
    </xf>
    <xf numFmtId="164" fontId="8" fillId="0" borderId="1" xfId="4" applyFont="1" applyFill="1" applyBorder="1"/>
    <xf numFmtId="164" fontId="8" fillId="0" borderId="1" xfId="0" applyNumberFormat="1" applyFont="1" applyFill="1" applyBorder="1"/>
    <xf numFmtId="164" fontId="7" fillId="0" borderId="1" xfId="0" applyNumberFormat="1" applyFont="1" applyFill="1" applyBorder="1"/>
    <xf numFmtId="164" fontId="7" fillId="0" borderId="1" xfId="4" applyFont="1" applyFill="1" applyBorder="1"/>
    <xf numFmtId="2" fontId="7" fillId="0" borderId="1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6" fillId="0" borderId="24" xfId="2" applyNumberFormat="1" applyFont="1" applyFill="1" applyBorder="1" applyAlignment="1">
      <alignment horizontal="left" vertical="top" wrapText="1"/>
    </xf>
    <xf numFmtId="2" fontId="6" fillId="0" borderId="25" xfId="2" applyNumberFormat="1" applyFont="1" applyFill="1" applyBorder="1" applyAlignment="1">
      <alignment horizontal="left" vertical="top" wrapText="1"/>
    </xf>
    <xf numFmtId="2" fontId="6" fillId="0" borderId="26" xfId="2" applyNumberFormat="1" applyFont="1" applyFill="1" applyBorder="1" applyAlignment="1">
      <alignment horizontal="left" vertical="top" wrapText="1"/>
    </xf>
    <xf numFmtId="2" fontId="6" fillId="6" borderId="15" xfId="2" applyNumberFormat="1" applyFont="1" applyFill="1" applyBorder="1" applyAlignment="1">
      <alignment horizontal="center"/>
    </xf>
    <xf numFmtId="2" fontId="6" fillId="6" borderId="16" xfId="2" applyNumberFormat="1" applyFont="1" applyFill="1" applyBorder="1" applyAlignment="1">
      <alignment horizontal="center"/>
    </xf>
    <xf numFmtId="2" fontId="6" fillId="6" borderId="17" xfId="2" applyNumberFormat="1" applyFont="1" applyFill="1" applyBorder="1" applyAlignment="1">
      <alignment horizontal="center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6" fillId="5" borderId="15" xfId="2" applyNumberFormat="1" applyFont="1" applyFill="1" applyBorder="1" applyAlignment="1">
      <alignment horizontal="center"/>
    </xf>
    <xf numFmtId="2" fontId="6" fillId="5" borderId="16" xfId="2" applyNumberFormat="1" applyFont="1" applyFill="1" applyBorder="1" applyAlignment="1">
      <alignment horizontal="center"/>
    </xf>
    <xf numFmtId="2" fontId="6" fillId="5" borderId="17" xfId="2" applyNumberFormat="1" applyFont="1" applyFill="1" applyBorder="1" applyAlignment="1">
      <alignment horizontal="center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3" borderId="15" xfId="2" applyNumberFormat="1" applyFont="1" applyFill="1" applyBorder="1" applyAlignment="1">
      <alignment horizontal="center" vertical="top" wrapText="1"/>
    </xf>
    <xf numFmtId="2" fontId="6" fillId="3" borderId="16" xfId="2" applyNumberFormat="1" applyFont="1" applyFill="1" applyBorder="1" applyAlignment="1">
      <alignment horizontal="center" vertical="top" wrapText="1"/>
    </xf>
    <xf numFmtId="2" fontId="6" fillId="3" borderId="17" xfId="2" applyNumberFormat="1" applyFont="1" applyFill="1" applyBorder="1" applyAlignment="1">
      <alignment horizontal="center" vertical="top" wrapText="1"/>
    </xf>
    <xf numFmtId="2" fontId="6" fillId="4" borderId="15" xfId="2" applyNumberFormat="1" applyFont="1" applyFill="1" applyBorder="1" applyAlignment="1">
      <alignment horizontal="center" vertical="top" wrapText="1"/>
    </xf>
    <xf numFmtId="2" fontId="6" fillId="4" borderId="16" xfId="2" applyNumberFormat="1" applyFont="1" applyFill="1" applyBorder="1" applyAlignment="1">
      <alignment horizontal="center" vertical="top" wrapText="1"/>
    </xf>
    <xf numFmtId="2" fontId="6" fillId="4" borderId="17" xfId="2" applyNumberFormat="1" applyFont="1" applyFill="1" applyBorder="1" applyAlignment="1">
      <alignment horizontal="center" vertical="top" wrapText="1"/>
    </xf>
    <xf numFmtId="2" fontId="6" fillId="5" borderId="15" xfId="2" applyNumberFormat="1" applyFont="1" applyFill="1" applyBorder="1" applyAlignment="1">
      <alignment horizontal="center" vertical="top" wrapText="1"/>
    </xf>
    <xf numFmtId="2" fontId="6" fillId="5" borderId="16" xfId="2" applyNumberFormat="1" applyFont="1" applyFill="1" applyBorder="1" applyAlignment="1">
      <alignment horizontal="center" vertical="top" wrapText="1"/>
    </xf>
    <xf numFmtId="2" fontId="6" fillId="5" borderId="17" xfId="2" applyNumberFormat="1" applyFont="1" applyFill="1" applyBorder="1" applyAlignment="1">
      <alignment horizontal="center" vertical="top" wrapText="1"/>
    </xf>
    <xf numFmtId="2" fontId="6" fillId="4" borderId="15" xfId="2" applyNumberFormat="1" applyFont="1" applyFill="1" applyBorder="1" applyAlignment="1">
      <alignment horizontal="center"/>
    </xf>
    <xf numFmtId="2" fontId="6" fillId="4" borderId="16" xfId="2" applyNumberFormat="1" applyFont="1" applyFill="1" applyBorder="1" applyAlignment="1">
      <alignment horizontal="center"/>
    </xf>
    <xf numFmtId="2" fontId="6" fillId="4" borderId="17" xfId="2" applyNumberFormat="1" applyFont="1" applyFill="1" applyBorder="1" applyAlignment="1">
      <alignment horizontal="center"/>
    </xf>
    <xf numFmtId="2" fontId="6" fillId="7" borderId="15" xfId="2" applyNumberFormat="1" applyFont="1" applyFill="1" applyBorder="1" applyAlignment="1">
      <alignment horizontal="center"/>
    </xf>
    <xf numFmtId="2" fontId="6" fillId="7" borderId="16" xfId="2" applyNumberFormat="1" applyFont="1" applyFill="1" applyBorder="1" applyAlignment="1">
      <alignment horizontal="center"/>
    </xf>
    <xf numFmtId="2" fontId="6" fillId="7" borderId="17" xfId="2" applyNumberFormat="1" applyFont="1" applyFill="1" applyBorder="1" applyAlignment="1">
      <alignment horizontal="center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0"/>
  <sheetViews>
    <sheetView showGridLines="0" zoomScale="85" zoomScaleNormal="85" workbookViewId="0">
      <pane xSplit="2" ySplit="7" topLeftCell="AV126" activePane="bottomRight" state="frozen"/>
      <selection pane="topRight" activeCell="C1" sqref="C1"/>
      <selection pane="bottomLeft" activeCell="A8" sqref="A8"/>
      <selection pane="bottomRight" sqref="A1:BK161"/>
    </sheetView>
  </sheetViews>
  <sheetFormatPr defaultColWidth="9.140625" defaultRowHeight="12.75"/>
  <cols>
    <col min="1" max="1" width="8.5703125" style="8" customWidth="1"/>
    <col min="2" max="2" width="46" style="8" customWidth="1"/>
    <col min="3" max="3" width="5.140625" style="8" bestFit="1" customWidth="1"/>
    <col min="4" max="4" width="11.28515625" style="8" customWidth="1"/>
    <col min="5" max="7" width="5.140625" style="8" customWidth="1"/>
    <col min="8" max="10" width="12.42578125" style="8" customWidth="1"/>
    <col min="11" max="11" width="5.140625" style="8" customWidth="1"/>
    <col min="12" max="12" width="12.28515625" style="8" customWidth="1"/>
    <col min="13" max="17" width="5.140625" style="8" customWidth="1"/>
    <col min="18" max="20" width="12.42578125" style="8" customWidth="1"/>
    <col min="21" max="21" width="5.140625" style="8" customWidth="1"/>
    <col min="22" max="22" width="12.42578125" style="8" customWidth="1"/>
    <col min="23" max="23" width="5.140625" style="8" customWidth="1"/>
    <col min="24" max="24" width="11.42578125" style="8" customWidth="1"/>
    <col min="25" max="27" width="5.140625" style="8" customWidth="1"/>
    <col min="28" max="29" width="12.42578125" style="8" customWidth="1"/>
    <col min="30" max="31" width="5.140625" style="8" customWidth="1"/>
    <col min="32" max="32" width="12.5703125" style="8" customWidth="1"/>
    <col min="33" max="37" width="5.140625" style="8" customWidth="1"/>
    <col min="38" max="39" width="12.42578125" style="8" customWidth="1"/>
    <col min="40" max="41" width="5.140625" style="8" customWidth="1"/>
    <col min="42" max="42" width="12.42578125" style="8" customWidth="1"/>
    <col min="43" max="47" width="5.140625" style="8" customWidth="1"/>
    <col min="48" max="50" width="12.42578125" style="8" customWidth="1"/>
    <col min="51" max="51" width="5.140625" style="8" customWidth="1"/>
    <col min="52" max="52" width="12.42578125" style="8" customWidth="1"/>
    <col min="53" max="57" width="5.140625" style="8" customWidth="1"/>
    <col min="58" max="60" width="12.42578125" style="8" customWidth="1"/>
    <col min="61" max="61" width="5.140625" style="8" customWidth="1"/>
    <col min="62" max="62" width="12.42578125" style="8" customWidth="1"/>
    <col min="63" max="63" width="15.140625" style="9" customWidth="1"/>
    <col min="64" max="64" width="9.140625" style="8" customWidth="1"/>
    <col min="65" max="16384" width="9.140625" style="8"/>
  </cols>
  <sheetData>
    <row r="1" spans="1:63" s="1" customFormat="1" ht="13.5" thickBot="1">
      <c r="A1" s="63" t="s">
        <v>78</v>
      </c>
      <c r="B1" s="79" t="s">
        <v>176</v>
      </c>
      <c r="C1" s="70" t="s">
        <v>198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2"/>
    </row>
    <row r="2" spans="1:63" s="1" customFormat="1" ht="13.5" thickBot="1">
      <c r="A2" s="64"/>
      <c r="B2" s="80"/>
      <c r="C2" s="90" t="s">
        <v>31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93" t="s">
        <v>27</v>
      </c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5"/>
      <c r="AQ2" s="96" t="s">
        <v>28</v>
      </c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8"/>
      <c r="BK2" s="76" t="s">
        <v>25</v>
      </c>
    </row>
    <row r="3" spans="1:63" s="5" customFormat="1" ht="13.5" thickBot="1">
      <c r="A3" s="64"/>
      <c r="B3" s="80"/>
      <c r="C3" s="84" t="s">
        <v>12</v>
      </c>
      <c r="D3" s="85"/>
      <c r="E3" s="85"/>
      <c r="F3" s="85"/>
      <c r="G3" s="85"/>
      <c r="H3" s="85"/>
      <c r="I3" s="85"/>
      <c r="J3" s="85"/>
      <c r="K3" s="85"/>
      <c r="L3" s="86"/>
      <c r="M3" s="99" t="s">
        <v>13</v>
      </c>
      <c r="N3" s="100"/>
      <c r="O3" s="100"/>
      <c r="P3" s="100"/>
      <c r="Q3" s="100"/>
      <c r="R3" s="100"/>
      <c r="S3" s="100"/>
      <c r="T3" s="100"/>
      <c r="U3" s="100"/>
      <c r="V3" s="101"/>
      <c r="W3" s="102" t="s">
        <v>12</v>
      </c>
      <c r="X3" s="103"/>
      <c r="Y3" s="103"/>
      <c r="Z3" s="103"/>
      <c r="AA3" s="103"/>
      <c r="AB3" s="103"/>
      <c r="AC3" s="103"/>
      <c r="AD3" s="103"/>
      <c r="AE3" s="103"/>
      <c r="AF3" s="104"/>
      <c r="AG3" s="99" t="s">
        <v>13</v>
      </c>
      <c r="AH3" s="100"/>
      <c r="AI3" s="100"/>
      <c r="AJ3" s="100"/>
      <c r="AK3" s="100"/>
      <c r="AL3" s="100"/>
      <c r="AM3" s="100"/>
      <c r="AN3" s="100"/>
      <c r="AO3" s="100"/>
      <c r="AP3" s="101"/>
      <c r="AQ3" s="102" t="s">
        <v>12</v>
      </c>
      <c r="AR3" s="103"/>
      <c r="AS3" s="103"/>
      <c r="AT3" s="103"/>
      <c r="AU3" s="103"/>
      <c r="AV3" s="103"/>
      <c r="AW3" s="103"/>
      <c r="AX3" s="103"/>
      <c r="AY3" s="103"/>
      <c r="AZ3" s="104"/>
      <c r="BA3" s="73" t="s">
        <v>13</v>
      </c>
      <c r="BB3" s="74"/>
      <c r="BC3" s="74"/>
      <c r="BD3" s="74"/>
      <c r="BE3" s="74"/>
      <c r="BF3" s="74"/>
      <c r="BG3" s="74"/>
      <c r="BH3" s="74"/>
      <c r="BI3" s="74"/>
      <c r="BJ3" s="75"/>
      <c r="BK3" s="77"/>
    </row>
    <row r="4" spans="1:63" s="5" customFormat="1">
      <c r="A4" s="64"/>
      <c r="B4" s="80"/>
      <c r="C4" s="105" t="s">
        <v>37</v>
      </c>
      <c r="D4" s="106"/>
      <c r="E4" s="106"/>
      <c r="F4" s="106"/>
      <c r="G4" s="107"/>
      <c r="H4" s="87" t="s">
        <v>38</v>
      </c>
      <c r="I4" s="88"/>
      <c r="J4" s="88"/>
      <c r="K4" s="88"/>
      <c r="L4" s="89"/>
      <c r="M4" s="105" t="s">
        <v>37</v>
      </c>
      <c r="N4" s="106"/>
      <c r="O4" s="106"/>
      <c r="P4" s="106"/>
      <c r="Q4" s="107"/>
      <c r="R4" s="87" t="s">
        <v>38</v>
      </c>
      <c r="S4" s="88"/>
      <c r="T4" s="88"/>
      <c r="U4" s="88"/>
      <c r="V4" s="89"/>
      <c r="W4" s="105" t="s">
        <v>37</v>
      </c>
      <c r="X4" s="106"/>
      <c r="Y4" s="106"/>
      <c r="Z4" s="106"/>
      <c r="AA4" s="107"/>
      <c r="AB4" s="87" t="s">
        <v>38</v>
      </c>
      <c r="AC4" s="88"/>
      <c r="AD4" s="88"/>
      <c r="AE4" s="88"/>
      <c r="AF4" s="89"/>
      <c r="AG4" s="105" t="s">
        <v>37</v>
      </c>
      <c r="AH4" s="106"/>
      <c r="AI4" s="106"/>
      <c r="AJ4" s="106"/>
      <c r="AK4" s="107"/>
      <c r="AL4" s="87" t="s">
        <v>38</v>
      </c>
      <c r="AM4" s="88"/>
      <c r="AN4" s="88"/>
      <c r="AO4" s="88"/>
      <c r="AP4" s="89"/>
      <c r="AQ4" s="105" t="s">
        <v>37</v>
      </c>
      <c r="AR4" s="106"/>
      <c r="AS4" s="106"/>
      <c r="AT4" s="106"/>
      <c r="AU4" s="107"/>
      <c r="AV4" s="87" t="s">
        <v>38</v>
      </c>
      <c r="AW4" s="88"/>
      <c r="AX4" s="88"/>
      <c r="AY4" s="88"/>
      <c r="AZ4" s="89"/>
      <c r="BA4" s="105" t="s">
        <v>37</v>
      </c>
      <c r="BB4" s="106"/>
      <c r="BC4" s="106"/>
      <c r="BD4" s="106"/>
      <c r="BE4" s="107"/>
      <c r="BF4" s="87" t="s">
        <v>38</v>
      </c>
      <c r="BG4" s="88"/>
      <c r="BH4" s="88"/>
      <c r="BI4" s="88"/>
      <c r="BJ4" s="89"/>
      <c r="BK4" s="77"/>
    </row>
    <row r="5" spans="1:63" s="5" customFormat="1" ht="15" customHeight="1">
      <c r="A5" s="64"/>
      <c r="B5" s="80"/>
      <c r="C5" s="2">
        <v>1</v>
      </c>
      <c r="D5" s="3">
        <v>2</v>
      </c>
      <c r="E5" s="3">
        <v>3</v>
      </c>
      <c r="F5" s="3">
        <v>4</v>
      </c>
      <c r="G5" s="4">
        <v>5</v>
      </c>
      <c r="H5" s="2">
        <v>1</v>
      </c>
      <c r="I5" s="3">
        <v>2</v>
      </c>
      <c r="J5" s="3">
        <v>3</v>
      </c>
      <c r="K5" s="3">
        <v>4</v>
      </c>
      <c r="L5" s="4">
        <v>5</v>
      </c>
      <c r="M5" s="2">
        <v>1</v>
      </c>
      <c r="N5" s="3">
        <v>2</v>
      </c>
      <c r="O5" s="3">
        <v>3</v>
      </c>
      <c r="P5" s="3">
        <v>4</v>
      </c>
      <c r="Q5" s="4">
        <v>5</v>
      </c>
      <c r="R5" s="2">
        <v>1</v>
      </c>
      <c r="S5" s="3">
        <v>2</v>
      </c>
      <c r="T5" s="3">
        <v>3</v>
      </c>
      <c r="U5" s="3">
        <v>4</v>
      </c>
      <c r="V5" s="4">
        <v>5</v>
      </c>
      <c r="W5" s="2">
        <v>1</v>
      </c>
      <c r="X5" s="3">
        <v>2</v>
      </c>
      <c r="Y5" s="3">
        <v>3</v>
      </c>
      <c r="Z5" s="3">
        <v>4</v>
      </c>
      <c r="AA5" s="4">
        <v>5</v>
      </c>
      <c r="AB5" s="2">
        <v>1</v>
      </c>
      <c r="AC5" s="3">
        <v>2</v>
      </c>
      <c r="AD5" s="3">
        <v>3</v>
      </c>
      <c r="AE5" s="3">
        <v>4</v>
      </c>
      <c r="AF5" s="4">
        <v>5</v>
      </c>
      <c r="AG5" s="2">
        <v>1</v>
      </c>
      <c r="AH5" s="3">
        <v>2</v>
      </c>
      <c r="AI5" s="3">
        <v>3</v>
      </c>
      <c r="AJ5" s="3">
        <v>4</v>
      </c>
      <c r="AK5" s="4">
        <v>5</v>
      </c>
      <c r="AL5" s="2">
        <v>1</v>
      </c>
      <c r="AM5" s="3">
        <v>2</v>
      </c>
      <c r="AN5" s="3">
        <v>3</v>
      </c>
      <c r="AO5" s="3">
        <v>4</v>
      </c>
      <c r="AP5" s="4">
        <v>5</v>
      </c>
      <c r="AQ5" s="2">
        <v>1</v>
      </c>
      <c r="AR5" s="3">
        <v>2</v>
      </c>
      <c r="AS5" s="3">
        <v>3</v>
      </c>
      <c r="AT5" s="3">
        <v>4</v>
      </c>
      <c r="AU5" s="4">
        <v>5</v>
      </c>
      <c r="AV5" s="2">
        <v>1</v>
      </c>
      <c r="AW5" s="3">
        <v>2</v>
      </c>
      <c r="AX5" s="3">
        <v>3</v>
      </c>
      <c r="AY5" s="3">
        <v>4</v>
      </c>
      <c r="AZ5" s="4">
        <v>5</v>
      </c>
      <c r="BA5" s="2">
        <v>1</v>
      </c>
      <c r="BB5" s="3">
        <v>2</v>
      </c>
      <c r="BC5" s="3">
        <v>3</v>
      </c>
      <c r="BD5" s="3">
        <v>4</v>
      </c>
      <c r="BE5" s="4">
        <v>5</v>
      </c>
      <c r="BF5" s="2">
        <v>1</v>
      </c>
      <c r="BG5" s="3">
        <v>2</v>
      </c>
      <c r="BH5" s="3">
        <v>3</v>
      </c>
      <c r="BI5" s="3">
        <v>4</v>
      </c>
      <c r="BJ5" s="4">
        <v>5</v>
      </c>
      <c r="BK5" s="78"/>
    </row>
    <row r="6" spans="1:63">
      <c r="A6" s="6" t="s">
        <v>0</v>
      </c>
      <c r="B6" s="7" t="s">
        <v>6</v>
      </c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3"/>
    </row>
    <row r="7" spans="1:63">
      <c r="A7" s="6" t="s">
        <v>79</v>
      </c>
      <c r="B7" s="10" t="s">
        <v>14</v>
      </c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3"/>
    </row>
    <row r="8" spans="1:63">
      <c r="A8" s="6"/>
      <c r="B8" s="11" t="s">
        <v>39</v>
      </c>
      <c r="C8" s="12"/>
      <c r="D8" s="13"/>
      <c r="E8" s="13"/>
      <c r="F8" s="13"/>
      <c r="G8" s="14"/>
      <c r="H8" s="12"/>
      <c r="I8" s="13"/>
      <c r="J8" s="13"/>
      <c r="K8" s="13"/>
      <c r="L8" s="14"/>
      <c r="M8" s="12"/>
      <c r="N8" s="13"/>
      <c r="O8" s="13"/>
      <c r="P8" s="13"/>
      <c r="Q8" s="14"/>
      <c r="R8" s="12"/>
      <c r="S8" s="13"/>
      <c r="T8" s="13"/>
      <c r="U8" s="13"/>
      <c r="V8" s="14"/>
      <c r="W8" s="12"/>
      <c r="X8" s="13"/>
      <c r="Y8" s="13"/>
      <c r="Z8" s="13"/>
      <c r="AA8" s="14"/>
      <c r="AB8" s="12"/>
      <c r="AC8" s="13"/>
      <c r="AD8" s="13"/>
      <c r="AE8" s="13"/>
      <c r="AF8" s="14"/>
      <c r="AG8" s="12"/>
      <c r="AH8" s="13"/>
      <c r="AI8" s="13"/>
      <c r="AJ8" s="13"/>
      <c r="AK8" s="14"/>
      <c r="AL8" s="12"/>
      <c r="AM8" s="13"/>
      <c r="AN8" s="13"/>
      <c r="AO8" s="13"/>
      <c r="AP8" s="14"/>
      <c r="AQ8" s="12"/>
      <c r="AR8" s="13"/>
      <c r="AS8" s="13"/>
      <c r="AT8" s="13"/>
      <c r="AU8" s="14"/>
      <c r="AV8" s="12"/>
      <c r="AW8" s="13"/>
      <c r="AX8" s="13"/>
      <c r="AY8" s="13"/>
      <c r="AZ8" s="14"/>
      <c r="BA8" s="12"/>
      <c r="BB8" s="13"/>
      <c r="BC8" s="13"/>
      <c r="BD8" s="13"/>
      <c r="BE8" s="14"/>
      <c r="BF8" s="12"/>
      <c r="BG8" s="13"/>
      <c r="BH8" s="13"/>
      <c r="BI8" s="13"/>
      <c r="BJ8" s="14"/>
      <c r="BK8" s="15"/>
    </row>
    <row r="9" spans="1:63">
      <c r="A9" s="6"/>
      <c r="B9" s="31" t="s">
        <v>103</v>
      </c>
      <c r="C9" s="34">
        <v>0</v>
      </c>
      <c r="D9" s="34">
        <v>328.02674250673329</v>
      </c>
      <c r="E9" s="34">
        <v>0</v>
      </c>
      <c r="F9" s="34">
        <v>0</v>
      </c>
      <c r="G9" s="34">
        <v>0</v>
      </c>
      <c r="H9" s="34">
        <v>0.32560416986570001</v>
      </c>
      <c r="I9" s="34">
        <v>2711.2264459400976</v>
      </c>
      <c r="J9" s="34">
        <v>391.99231837806576</v>
      </c>
      <c r="K9" s="34">
        <v>0</v>
      </c>
      <c r="L9" s="34">
        <v>67.154385478832495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5.2920365266399996E-2</v>
      </c>
      <c r="S9" s="34">
        <v>5.9413748200665006</v>
      </c>
      <c r="T9" s="34">
        <v>2.5005726924666001</v>
      </c>
      <c r="U9" s="34">
        <v>0</v>
      </c>
      <c r="V9" s="34">
        <v>0.1556264805666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9.5200190833199999E-2</v>
      </c>
      <c r="AC9" s="34">
        <v>62.727025538766398</v>
      </c>
      <c r="AD9" s="34">
        <v>0</v>
      </c>
      <c r="AE9" s="34">
        <v>0</v>
      </c>
      <c r="AF9" s="34">
        <v>23.030122644266303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0.3899565891333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0.91896423746480016</v>
      </c>
      <c r="AW9" s="34">
        <v>1383.7082877276287</v>
      </c>
      <c r="AX9" s="34">
        <v>40.1051305879</v>
      </c>
      <c r="AY9" s="34">
        <v>0</v>
      </c>
      <c r="AZ9" s="34">
        <v>45.808444262231397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8.17913064661E-2</v>
      </c>
      <c r="BG9" s="34">
        <v>1.3148883481665001</v>
      </c>
      <c r="BH9" s="34">
        <v>0</v>
      </c>
      <c r="BI9" s="34">
        <v>0</v>
      </c>
      <c r="BJ9" s="34">
        <v>3.1877353855998001</v>
      </c>
      <c r="BK9" s="35">
        <f>SUM(C9:BJ9)</f>
        <v>5068.7435376504163</v>
      </c>
    </row>
    <row r="10" spans="1:63">
      <c r="A10" s="6"/>
      <c r="B10" s="31" t="s">
        <v>104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0.17730656236619999</v>
      </c>
      <c r="I10" s="34">
        <v>296.53800000000001</v>
      </c>
      <c r="J10" s="34">
        <v>57.500270441299904</v>
      </c>
      <c r="K10" s="34">
        <v>0</v>
      </c>
      <c r="L10" s="34">
        <v>20.199856930599697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2.2043101433100003E-2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5.2725847665999999E-3</v>
      </c>
      <c r="AC10" s="34">
        <v>2.5151541190333</v>
      </c>
      <c r="AD10" s="34">
        <v>0</v>
      </c>
      <c r="AE10" s="34">
        <v>0</v>
      </c>
      <c r="AF10" s="34">
        <v>0.89177467290000001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0.49727011826490003</v>
      </c>
      <c r="AW10" s="34">
        <v>48.491434129999206</v>
      </c>
      <c r="AX10" s="34">
        <v>0</v>
      </c>
      <c r="AY10" s="34">
        <v>0</v>
      </c>
      <c r="AZ10" s="34">
        <v>29.885999999999999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7.2999999999999995E-2</v>
      </c>
      <c r="BG10" s="34">
        <v>102.593</v>
      </c>
      <c r="BH10" s="34">
        <v>0</v>
      </c>
      <c r="BI10" s="34">
        <v>0</v>
      </c>
      <c r="BJ10" s="34">
        <v>0.6655704335</v>
      </c>
      <c r="BK10" s="35">
        <f>SUM(C10:BJ10)</f>
        <v>560.05595309416287</v>
      </c>
    </row>
    <row r="11" spans="1:63">
      <c r="A11" s="6"/>
      <c r="B11" s="11" t="s">
        <v>88</v>
      </c>
      <c r="C11" s="34">
        <f>SUM(C9:C10)</f>
        <v>0</v>
      </c>
      <c r="D11" s="34">
        <f t="shared" ref="D11:BJ11" si="0">SUM(D9:D10)</f>
        <v>328.02674250673329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0.50291073223189997</v>
      </c>
      <c r="I11" s="34">
        <f t="shared" si="0"/>
        <v>3007.7644459400976</v>
      </c>
      <c r="J11" s="34">
        <f t="shared" si="0"/>
        <v>449.49258881936566</v>
      </c>
      <c r="K11" s="34">
        <f t="shared" si="0"/>
        <v>0</v>
      </c>
      <c r="L11" s="34">
        <f t="shared" si="0"/>
        <v>87.354242409432189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7.4963466699499992E-2</v>
      </c>
      <c r="S11" s="34">
        <f t="shared" si="0"/>
        <v>5.9413748200665006</v>
      </c>
      <c r="T11" s="34">
        <f t="shared" si="0"/>
        <v>2.5005726924666001</v>
      </c>
      <c r="U11" s="34">
        <f t="shared" si="0"/>
        <v>0</v>
      </c>
      <c r="V11" s="34">
        <f t="shared" si="0"/>
        <v>0.1556264805666</v>
      </c>
      <c r="W11" s="34">
        <f t="shared" si="0"/>
        <v>0</v>
      </c>
      <c r="X11" s="34">
        <f t="shared" si="0"/>
        <v>0</v>
      </c>
      <c r="Y11" s="34">
        <f t="shared" si="0"/>
        <v>0</v>
      </c>
      <c r="Z11" s="34">
        <f t="shared" si="0"/>
        <v>0</v>
      </c>
      <c r="AA11" s="34">
        <f t="shared" si="0"/>
        <v>0</v>
      </c>
      <c r="AB11" s="34">
        <f t="shared" si="0"/>
        <v>0.1004727755998</v>
      </c>
      <c r="AC11" s="34">
        <f t="shared" si="0"/>
        <v>65.242179657799696</v>
      </c>
      <c r="AD11" s="34">
        <f t="shared" si="0"/>
        <v>0</v>
      </c>
      <c r="AE11" s="34">
        <f t="shared" si="0"/>
        <v>0</v>
      </c>
      <c r="AF11" s="34">
        <f t="shared" si="0"/>
        <v>23.921897317166302</v>
      </c>
      <c r="AG11" s="34">
        <f t="shared" si="0"/>
        <v>0</v>
      </c>
      <c r="AH11" s="34">
        <f t="shared" si="0"/>
        <v>0</v>
      </c>
      <c r="AI11" s="34">
        <f t="shared" si="0"/>
        <v>0</v>
      </c>
      <c r="AJ11" s="34">
        <f t="shared" si="0"/>
        <v>0</v>
      </c>
      <c r="AK11" s="34">
        <f t="shared" si="0"/>
        <v>0</v>
      </c>
      <c r="AL11" s="34">
        <f t="shared" si="0"/>
        <v>0</v>
      </c>
      <c r="AM11" s="34">
        <f t="shared" si="0"/>
        <v>0</v>
      </c>
      <c r="AN11" s="34">
        <f t="shared" si="0"/>
        <v>0</v>
      </c>
      <c r="AO11" s="34">
        <f t="shared" si="0"/>
        <v>0</v>
      </c>
      <c r="AP11" s="34">
        <f t="shared" si="0"/>
        <v>0.3899565891333</v>
      </c>
      <c r="AQ11" s="34">
        <f t="shared" si="0"/>
        <v>0</v>
      </c>
      <c r="AR11" s="34">
        <f t="shared" si="0"/>
        <v>0</v>
      </c>
      <c r="AS11" s="34">
        <f t="shared" si="0"/>
        <v>0</v>
      </c>
      <c r="AT11" s="34">
        <f t="shared" si="0"/>
        <v>0</v>
      </c>
      <c r="AU11" s="34">
        <f t="shared" si="0"/>
        <v>0</v>
      </c>
      <c r="AV11" s="34">
        <f t="shared" si="0"/>
        <v>1.4162343557297001</v>
      </c>
      <c r="AW11" s="34">
        <f t="shared" si="0"/>
        <v>1432.1997218576278</v>
      </c>
      <c r="AX11" s="34">
        <f t="shared" si="0"/>
        <v>40.1051305879</v>
      </c>
      <c r="AY11" s="34">
        <f t="shared" si="0"/>
        <v>0</v>
      </c>
      <c r="AZ11" s="34">
        <f t="shared" si="0"/>
        <v>75.6944442622314</v>
      </c>
      <c r="BA11" s="34">
        <f t="shared" si="0"/>
        <v>0</v>
      </c>
      <c r="BB11" s="34">
        <f t="shared" si="0"/>
        <v>0</v>
      </c>
      <c r="BC11" s="34">
        <f t="shared" si="0"/>
        <v>0</v>
      </c>
      <c r="BD11" s="34">
        <f t="shared" si="0"/>
        <v>0</v>
      </c>
      <c r="BE11" s="34">
        <f t="shared" si="0"/>
        <v>0</v>
      </c>
      <c r="BF11" s="34">
        <f t="shared" si="0"/>
        <v>0.15479130646610001</v>
      </c>
      <c r="BG11" s="34">
        <f t="shared" si="0"/>
        <v>103.90788834816651</v>
      </c>
      <c r="BH11" s="34">
        <f t="shared" si="0"/>
        <v>0</v>
      </c>
      <c r="BI11" s="34">
        <f t="shared" si="0"/>
        <v>0</v>
      </c>
      <c r="BJ11" s="34">
        <f t="shared" si="0"/>
        <v>3.8533058190998002</v>
      </c>
      <c r="BK11" s="38">
        <f>SUM(BK9:BK10)</f>
        <v>5628.7994907445791</v>
      </c>
    </row>
    <row r="12" spans="1:63">
      <c r="A12" s="6" t="s">
        <v>80</v>
      </c>
      <c r="B12" s="10" t="s">
        <v>3</v>
      </c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2"/>
    </row>
    <row r="13" spans="1:63">
      <c r="A13" s="6"/>
      <c r="B13" s="11" t="s">
        <v>39</v>
      </c>
      <c r="C13" s="37"/>
      <c r="D13" s="34"/>
      <c r="E13" s="34"/>
      <c r="F13" s="34"/>
      <c r="G13" s="36"/>
      <c r="H13" s="37"/>
      <c r="I13" s="34"/>
      <c r="J13" s="34"/>
      <c r="K13" s="34"/>
      <c r="L13" s="36"/>
      <c r="M13" s="37"/>
      <c r="N13" s="34"/>
      <c r="O13" s="34"/>
      <c r="P13" s="34"/>
      <c r="Q13" s="36"/>
      <c r="R13" s="37"/>
      <c r="S13" s="34"/>
      <c r="T13" s="34"/>
      <c r="U13" s="34"/>
      <c r="V13" s="36"/>
      <c r="W13" s="37"/>
      <c r="X13" s="34"/>
      <c r="Y13" s="34"/>
      <c r="Z13" s="34"/>
      <c r="AA13" s="36"/>
      <c r="AB13" s="37"/>
      <c r="AC13" s="34"/>
      <c r="AD13" s="34"/>
      <c r="AE13" s="34"/>
      <c r="AF13" s="36"/>
      <c r="AG13" s="37"/>
      <c r="AH13" s="34"/>
      <c r="AI13" s="34"/>
      <c r="AJ13" s="34"/>
      <c r="AK13" s="36"/>
      <c r="AL13" s="37"/>
      <c r="AM13" s="34"/>
      <c r="AN13" s="34"/>
      <c r="AO13" s="34"/>
      <c r="AP13" s="36"/>
      <c r="AQ13" s="37"/>
      <c r="AR13" s="34"/>
      <c r="AS13" s="34"/>
      <c r="AT13" s="34"/>
      <c r="AU13" s="36"/>
      <c r="AV13" s="37"/>
      <c r="AW13" s="34"/>
      <c r="AX13" s="34"/>
      <c r="AY13" s="34"/>
      <c r="AZ13" s="36"/>
      <c r="BA13" s="37"/>
      <c r="BB13" s="34"/>
      <c r="BC13" s="34"/>
      <c r="BD13" s="34"/>
      <c r="BE13" s="36"/>
      <c r="BF13" s="37"/>
      <c r="BG13" s="34"/>
      <c r="BH13" s="34"/>
      <c r="BI13" s="34"/>
      <c r="BJ13" s="36"/>
      <c r="BK13" s="39"/>
    </row>
    <row r="14" spans="1:63">
      <c r="A14" s="6"/>
      <c r="B14" s="11" t="s">
        <v>105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0.1600764748664</v>
      </c>
      <c r="I14" s="34">
        <v>121.3233827387666</v>
      </c>
      <c r="J14" s="34">
        <v>0</v>
      </c>
      <c r="K14" s="34">
        <v>0</v>
      </c>
      <c r="L14" s="34">
        <v>1.0045202637999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4.4548257966599995E-2</v>
      </c>
      <c r="S14" s="34">
        <v>0</v>
      </c>
      <c r="T14" s="34">
        <v>0</v>
      </c>
      <c r="U14" s="34">
        <v>0</v>
      </c>
      <c r="V14" s="34">
        <v>4.1318600733300001E-2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5.8889249999999999E-4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0.72710153586539994</v>
      </c>
      <c r="AW14" s="34">
        <v>178.64733591876609</v>
      </c>
      <c r="AX14" s="34">
        <v>0</v>
      </c>
      <c r="AY14" s="34">
        <v>0</v>
      </c>
      <c r="AZ14" s="34">
        <v>238.15685280113198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4.8966779433099995E-2</v>
      </c>
      <c r="BG14" s="34">
        <v>11.0736159420332</v>
      </c>
      <c r="BH14" s="34">
        <v>0</v>
      </c>
      <c r="BI14" s="34">
        <v>0</v>
      </c>
      <c r="BJ14" s="34">
        <v>11.0108988025999</v>
      </c>
      <c r="BK14" s="38">
        <f>SUM(C14:BJ14)</f>
        <v>562.23920700846236</v>
      </c>
    </row>
    <row r="15" spans="1:63">
      <c r="A15" s="6"/>
      <c r="B15" s="11" t="s">
        <v>89</v>
      </c>
      <c r="C15" s="37">
        <f>SUM(C14)</f>
        <v>0</v>
      </c>
      <c r="D15" s="37">
        <f t="shared" ref="D15:BJ15" si="1">SUM(D14)</f>
        <v>0</v>
      </c>
      <c r="E15" s="37">
        <f t="shared" si="1"/>
        <v>0</v>
      </c>
      <c r="F15" s="37">
        <f t="shared" si="1"/>
        <v>0</v>
      </c>
      <c r="G15" s="37">
        <f t="shared" si="1"/>
        <v>0</v>
      </c>
      <c r="H15" s="37">
        <f t="shared" si="1"/>
        <v>0.1600764748664</v>
      </c>
      <c r="I15" s="37">
        <f t="shared" si="1"/>
        <v>121.3233827387666</v>
      </c>
      <c r="J15" s="37">
        <f t="shared" si="1"/>
        <v>0</v>
      </c>
      <c r="K15" s="37">
        <f t="shared" si="1"/>
        <v>0</v>
      </c>
      <c r="L15" s="37">
        <f t="shared" si="1"/>
        <v>1.0045202637999</v>
      </c>
      <c r="M15" s="37">
        <f t="shared" si="1"/>
        <v>0</v>
      </c>
      <c r="N15" s="37">
        <f t="shared" si="1"/>
        <v>0</v>
      </c>
      <c r="O15" s="37">
        <f t="shared" si="1"/>
        <v>0</v>
      </c>
      <c r="P15" s="37">
        <f t="shared" si="1"/>
        <v>0</v>
      </c>
      <c r="Q15" s="37">
        <f t="shared" si="1"/>
        <v>0</v>
      </c>
      <c r="R15" s="37">
        <f t="shared" si="1"/>
        <v>4.4548257966599995E-2</v>
      </c>
      <c r="S15" s="37">
        <f t="shared" si="1"/>
        <v>0</v>
      </c>
      <c r="T15" s="37">
        <f t="shared" si="1"/>
        <v>0</v>
      </c>
      <c r="U15" s="37">
        <f t="shared" si="1"/>
        <v>0</v>
      </c>
      <c r="V15" s="37">
        <f t="shared" si="1"/>
        <v>4.1318600733300001E-2</v>
      </c>
      <c r="W15" s="37">
        <f t="shared" si="1"/>
        <v>0</v>
      </c>
      <c r="X15" s="37">
        <f t="shared" si="1"/>
        <v>0</v>
      </c>
      <c r="Y15" s="37">
        <f t="shared" si="1"/>
        <v>0</v>
      </c>
      <c r="Z15" s="37">
        <f t="shared" si="1"/>
        <v>0</v>
      </c>
      <c r="AA15" s="37">
        <f t="shared" si="1"/>
        <v>0</v>
      </c>
      <c r="AB15" s="37">
        <f t="shared" si="1"/>
        <v>0</v>
      </c>
      <c r="AC15" s="37">
        <f t="shared" si="1"/>
        <v>0</v>
      </c>
      <c r="AD15" s="37">
        <f t="shared" si="1"/>
        <v>0</v>
      </c>
      <c r="AE15" s="37">
        <f t="shared" si="1"/>
        <v>0</v>
      </c>
      <c r="AF15" s="37">
        <f t="shared" si="1"/>
        <v>5.8889249999999999E-4</v>
      </c>
      <c r="AG15" s="37">
        <f t="shared" si="1"/>
        <v>0</v>
      </c>
      <c r="AH15" s="37">
        <f t="shared" si="1"/>
        <v>0</v>
      </c>
      <c r="AI15" s="37">
        <f t="shared" si="1"/>
        <v>0</v>
      </c>
      <c r="AJ15" s="37">
        <f t="shared" si="1"/>
        <v>0</v>
      </c>
      <c r="AK15" s="37">
        <f t="shared" si="1"/>
        <v>0</v>
      </c>
      <c r="AL15" s="37">
        <f t="shared" si="1"/>
        <v>0</v>
      </c>
      <c r="AM15" s="37">
        <f t="shared" si="1"/>
        <v>0</v>
      </c>
      <c r="AN15" s="37">
        <f t="shared" si="1"/>
        <v>0</v>
      </c>
      <c r="AO15" s="37">
        <f t="shared" si="1"/>
        <v>0</v>
      </c>
      <c r="AP15" s="37">
        <f t="shared" si="1"/>
        <v>0</v>
      </c>
      <c r="AQ15" s="37">
        <f t="shared" si="1"/>
        <v>0</v>
      </c>
      <c r="AR15" s="37">
        <f t="shared" si="1"/>
        <v>0</v>
      </c>
      <c r="AS15" s="37">
        <f t="shared" si="1"/>
        <v>0</v>
      </c>
      <c r="AT15" s="37">
        <f t="shared" si="1"/>
        <v>0</v>
      </c>
      <c r="AU15" s="37">
        <f t="shared" si="1"/>
        <v>0</v>
      </c>
      <c r="AV15" s="37">
        <f t="shared" si="1"/>
        <v>0.72710153586539994</v>
      </c>
      <c r="AW15" s="37">
        <f t="shared" si="1"/>
        <v>178.64733591876609</v>
      </c>
      <c r="AX15" s="37">
        <f t="shared" si="1"/>
        <v>0</v>
      </c>
      <c r="AY15" s="37">
        <f t="shared" si="1"/>
        <v>0</v>
      </c>
      <c r="AZ15" s="37">
        <f t="shared" si="1"/>
        <v>238.15685280113198</v>
      </c>
      <c r="BA15" s="37">
        <f t="shared" si="1"/>
        <v>0</v>
      </c>
      <c r="BB15" s="37">
        <f t="shared" si="1"/>
        <v>0</v>
      </c>
      <c r="BC15" s="37">
        <f t="shared" si="1"/>
        <v>0</v>
      </c>
      <c r="BD15" s="37">
        <f t="shared" si="1"/>
        <v>0</v>
      </c>
      <c r="BE15" s="37">
        <f t="shared" si="1"/>
        <v>0</v>
      </c>
      <c r="BF15" s="37">
        <f t="shared" si="1"/>
        <v>4.8966779433099995E-2</v>
      </c>
      <c r="BG15" s="37">
        <f t="shared" si="1"/>
        <v>11.0736159420332</v>
      </c>
      <c r="BH15" s="37">
        <f t="shared" si="1"/>
        <v>0</v>
      </c>
      <c r="BI15" s="37">
        <f t="shared" si="1"/>
        <v>0</v>
      </c>
      <c r="BJ15" s="37">
        <f t="shared" si="1"/>
        <v>11.0108988025999</v>
      </c>
      <c r="BK15" s="39">
        <f>SUM(C15:BJ15)</f>
        <v>562.23920700846236</v>
      </c>
    </row>
    <row r="16" spans="1:63">
      <c r="A16" s="6"/>
      <c r="B16" s="11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35"/>
    </row>
    <row r="17" spans="1:63">
      <c r="A17" s="6" t="s">
        <v>81</v>
      </c>
      <c r="B17" s="10" t="s">
        <v>10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2"/>
    </row>
    <row r="18" spans="1:63">
      <c r="A18" s="6"/>
      <c r="B18" s="11" t="s">
        <v>39</v>
      </c>
      <c r="C18" s="37"/>
      <c r="D18" s="34"/>
      <c r="E18" s="34"/>
      <c r="F18" s="34"/>
      <c r="G18" s="36"/>
      <c r="H18" s="37"/>
      <c r="I18" s="34"/>
      <c r="J18" s="34"/>
      <c r="K18" s="34"/>
      <c r="L18" s="36"/>
      <c r="M18" s="37"/>
      <c r="N18" s="34"/>
      <c r="O18" s="34"/>
      <c r="P18" s="34"/>
      <c r="Q18" s="36"/>
      <c r="R18" s="37"/>
      <c r="S18" s="34"/>
      <c r="T18" s="34"/>
      <c r="U18" s="34"/>
      <c r="V18" s="36"/>
      <c r="W18" s="37"/>
      <c r="X18" s="34"/>
      <c r="Y18" s="34"/>
      <c r="Z18" s="34"/>
      <c r="AA18" s="36"/>
      <c r="AB18" s="37"/>
      <c r="AC18" s="34"/>
      <c r="AD18" s="34"/>
      <c r="AE18" s="34"/>
      <c r="AF18" s="36"/>
      <c r="AG18" s="37"/>
      <c r="AH18" s="34"/>
      <c r="AI18" s="34"/>
      <c r="AJ18" s="34"/>
      <c r="AK18" s="36"/>
      <c r="AL18" s="37"/>
      <c r="AM18" s="34"/>
      <c r="AN18" s="34"/>
      <c r="AO18" s="34"/>
      <c r="AP18" s="36"/>
      <c r="AQ18" s="37"/>
      <c r="AR18" s="34"/>
      <c r="AS18" s="34"/>
      <c r="AT18" s="34"/>
      <c r="AU18" s="36"/>
      <c r="AV18" s="37"/>
      <c r="AW18" s="34"/>
      <c r="AX18" s="34"/>
      <c r="AY18" s="34"/>
      <c r="AZ18" s="36"/>
      <c r="BA18" s="37"/>
      <c r="BB18" s="34"/>
      <c r="BC18" s="34"/>
      <c r="BD18" s="34"/>
      <c r="BE18" s="36"/>
      <c r="BF18" s="37"/>
      <c r="BG18" s="34"/>
      <c r="BH18" s="34"/>
      <c r="BI18" s="34"/>
      <c r="BJ18" s="36"/>
      <c r="BK18" s="39"/>
    </row>
    <row r="19" spans="1:63">
      <c r="A19" s="6"/>
      <c r="B19" s="11" t="s">
        <v>106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1.6731449999999998E-3</v>
      </c>
      <c r="I19" s="34">
        <v>167.45179130953301</v>
      </c>
      <c r="J19" s="34">
        <v>0</v>
      </c>
      <c r="K19" s="34">
        <v>0</v>
      </c>
      <c r="L19" s="34">
        <v>1.6464448333333002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27.885750000000002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0.27230831003259992</v>
      </c>
      <c r="AW19" s="34">
        <v>6.8094122833330006</v>
      </c>
      <c r="AX19" s="34">
        <v>0</v>
      </c>
      <c r="AY19" s="34">
        <v>0</v>
      </c>
      <c r="AZ19" s="34">
        <v>7.2888106112655011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7.415557076660001E-2</v>
      </c>
      <c r="BG19" s="34">
        <v>0</v>
      </c>
      <c r="BH19" s="34">
        <v>0</v>
      </c>
      <c r="BI19" s="34">
        <v>0</v>
      </c>
      <c r="BJ19" s="34">
        <v>4.2672235666000001E-3</v>
      </c>
      <c r="BK19" s="39">
        <f>SUM(C19:BJ19)</f>
        <v>211.4346132868306</v>
      </c>
    </row>
    <row r="20" spans="1:63">
      <c r="A20" s="6"/>
      <c r="B20" s="11" t="s">
        <v>107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9">
        <f>SUM(C20:BJ20)</f>
        <v>0</v>
      </c>
    </row>
    <row r="21" spans="1:63">
      <c r="A21" s="6"/>
      <c r="B21" s="11" t="s">
        <v>108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3.1639387665999999E-3</v>
      </c>
      <c r="I21" s="34">
        <v>40.2803786459666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0.11408060589990002</v>
      </c>
      <c r="AW21" s="34">
        <v>5.9819744050333004</v>
      </c>
      <c r="AX21" s="34">
        <v>0</v>
      </c>
      <c r="AY21" s="34">
        <v>0</v>
      </c>
      <c r="AZ21" s="34">
        <v>10.168397420666601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4.1635390133300004E-2</v>
      </c>
      <c r="BG21" s="34">
        <v>0</v>
      </c>
      <c r="BH21" s="34">
        <v>0</v>
      </c>
      <c r="BI21" s="34">
        <v>0</v>
      </c>
      <c r="BJ21" s="34">
        <v>7.7363849999999998E-2</v>
      </c>
      <c r="BK21" s="39">
        <f t="shared" ref="BK21:BK87" si="2">SUM(C21:BJ21)</f>
        <v>56.666994256466296</v>
      </c>
    </row>
    <row r="22" spans="1:63">
      <c r="A22" s="6"/>
      <c r="B22" s="11" t="s">
        <v>109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9">
        <f t="shared" si="2"/>
        <v>0</v>
      </c>
    </row>
    <row r="23" spans="1:63">
      <c r="A23" s="6"/>
      <c r="B23" s="11" t="s">
        <v>110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2.00628083333E-2</v>
      </c>
      <c r="I23" s="34">
        <v>42.625173988666603</v>
      </c>
      <c r="J23" s="34">
        <v>0</v>
      </c>
      <c r="K23" s="34">
        <v>0</v>
      </c>
      <c r="L23" s="34">
        <v>0.62392998333329996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24.001928938800003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0.30982374399919999</v>
      </c>
      <c r="AW23" s="34">
        <v>31.978806299299592</v>
      </c>
      <c r="AX23" s="34">
        <v>0</v>
      </c>
      <c r="AY23" s="34">
        <v>0</v>
      </c>
      <c r="AZ23" s="34">
        <v>9.583366014366101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1.8410166659999999E-4</v>
      </c>
      <c r="BG23" s="34">
        <v>0</v>
      </c>
      <c r="BH23" s="34">
        <v>0</v>
      </c>
      <c r="BI23" s="34">
        <v>0</v>
      </c>
      <c r="BJ23" s="34">
        <v>0</v>
      </c>
      <c r="BK23" s="39">
        <f t="shared" si="2"/>
        <v>109.14327587846471</v>
      </c>
    </row>
    <row r="24" spans="1:63">
      <c r="A24" s="6"/>
      <c r="B24" s="11" t="s">
        <v>111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9">
        <f t="shared" si="2"/>
        <v>0</v>
      </c>
    </row>
    <row r="25" spans="1:63">
      <c r="A25" s="6"/>
      <c r="B25" s="11" t="s">
        <v>112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9">
        <f t="shared" si="2"/>
        <v>0</v>
      </c>
    </row>
    <row r="26" spans="1:63">
      <c r="A26" s="6"/>
      <c r="B26" s="11" t="s">
        <v>113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3.4085941665999999E-3</v>
      </c>
      <c r="I26" s="34">
        <v>36.8496666666666</v>
      </c>
      <c r="J26" s="34">
        <v>0</v>
      </c>
      <c r="K26" s="34">
        <v>0</v>
      </c>
      <c r="L26" s="34">
        <v>3.7439261333333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12.8973833333333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1.3508430833000001E-2</v>
      </c>
      <c r="AW26" s="34">
        <v>6.2060587356664003</v>
      </c>
      <c r="AX26" s="34">
        <v>0</v>
      </c>
      <c r="AY26" s="34">
        <v>0</v>
      </c>
      <c r="AZ26" s="34">
        <v>6.0955760664996008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1.3774249999E-3</v>
      </c>
      <c r="BG26" s="34">
        <v>0</v>
      </c>
      <c r="BH26" s="34">
        <v>0</v>
      </c>
      <c r="BI26" s="34">
        <v>0</v>
      </c>
      <c r="BJ26" s="34">
        <v>0</v>
      </c>
      <c r="BK26" s="39">
        <f t="shared" si="2"/>
        <v>65.8109053854987</v>
      </c>
    </row>
    <row r="27" spans="1:63">
      <c r="A27" s="6"/>
      <c r="B27" s="11" t="s">
        <v>114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1.1952535E-2</v>
      </c>
      <c r="I27" s="34">
        <v>20.289726000000002</v>
      </c>
      <c r="J27" s="34">
        <v>0</v>
      </c>
      <c r="K27" s="34">
        <v>0</v>
      </c>
      <c r="L27" s="34">
        <v>0.63221609999999995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1.4702700000000001E-3</v>
      </c>
      <c r="S27" s="34">
        <v>5.8810799999999999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3.8178646266499999E-2</v>
      </c>
      <c r="AW27" s="34">
        <v>2.0054601369332001</v>
      </c>
      <c r="AX27" s="34">
        <v>0</v>
      </c>
      <c r="AY27" s="34">
        <v>0</v>
      </c>
      <c r="AZ27" s="34">
        <v>0.73625358673280006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2.4848276666000002E-3</v>
      </c>
      <c r="BG27" s="34">
        <v>0</v>
      </c>
      <c r="BH27" s="34">
        <v>0</v>
      </c>
      <c r="BI27" s="34">
        <v>0</v>
      </c>
      <c r="BJ27" s="34">
        <v>0</v>
      </c>
      <c r="BK27" s="39">
        <f t="shared" si="2"/>
        <v>29.598822102599101</v>
      </c>
    </row>
    <row r="28" spans="1:63">
      <c r="A28" s="6"/>
      <c r="B28" s="11" t="s">
        <v>115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2.5806762199900003E-2</v>
      </c>
      <c r="I28" s="34">
        <v>116.61869275266599</v>
      </c>
      <c r="J28" s="34">
        <v>0</v>
      </c>
      <c r="K28" s="34">
        <v>0</v>
      </c>
      <c r="L28" s="34">
        <v>8.2869563501665002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45.392805510466602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7.0600740800000006E-2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6.0499571966200011E-2</v>
      </c>
      <c r="AW28" s="34">
        <v>4.6777769984331998</v>
      </c>
      <c r="AX28" s="34">
        <v>0</v>
      </c>
      <c r="AY28" s="34">
        <v>0</v>
      </c>
      <c r="AZ28" s="34">
        <v>8.3080233158996997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1.8660021666000001E-3</v>
      </c>
      <c r="BG28" s="34">
        <v>0</v>
      </c>
      <c r="BH28" s="34">
        <v>0</v>
      </c>
      <c r="BI28" s="34">
        <v>0</v>
      </c>
      <c r="BJ28" s="34">
        <v>0</v>
      </c>
      <c r="BK28" s="39">
        <f t="shared" si="2"/>
        <v>183.4430280047647</v>
      </c>
    </row>
    <row r="29" spans="1:63">
      <c r="A29" s="6"/>
      <c r="B29" s="11" t="s">
        <v>116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9">
        <f t="shared" si="2"/>
        <v>0</v>
      </c>
    </row>
    <row r="30" spans="1:63">
      <c r="A30" s="6"/>
      <c r="B30" s="11" t="s">
        <v>117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0.12809437726639999</v>
      </c>
      <c r="I30" s="34">
        <v>18.315714999999898</v>
      </c>
      <c r="J30" s="34">
        <v>0</v>
      </c>
      <c r="K30" s="34">
        <v>0</v>
      </c>
      <c r="L30" s="34">
        <v>3.2920194362664996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0.27561774999999999</v>
      </c>
      <c r="AD30" s="34">
        <v>0</v>
      </c>
      <c r="AE30" s="34">
        <v>0</v>
      </c>
      <c r="AF30" s="34">
        <v>0.93693431793330018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2.4020461560999</v>
      </c>
      <c r="AW30" s="34">
        <v>34.836572914133193</v>
      </c>
      <c r="AX30" s="34">
        <v>0</v>
      </c>
      <c r="AY30" s="34">
        <v>0</v>
      </c>
      <c r="AZ30" s="34">
        <v>72.398617938166396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0.4828257243332999</v>
      </c>
      <c r="BG30" s="34">
        <v>0.10473474499999999</v>
      </c>
      <c r="BH30" s="34">
        <v>0</v>
      </c>
      <c r="BI30" s="34">
        <v>0</v>
      </c>
      <c r="BJ30" s="34">
        <v>0.170883005</v>
      </c>
      <c r="BK30" s="39">
        <f t="shared" si="2"/>
        <v>133.34406136419892</v>
      </c>
    </row>
    <row r="31" spans="1:63">
      <c r="A31" s="6"/>
      <c r="B31" s="11" t="s">
        <v>118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1.6933096166600003E-2</v>
      </c>
      <c r="I31" s="34">
        <v>197.99818525173279</v>
      </c>
      <c r="J31" s="34">
        <v>0</v>
      </c>
      <c r="K31" s="34">
        <v>0</v>
      </c>
      <c r="L31" s="34">
        <v>0.1866452666666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2.3118514999999999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0.11914638300000001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1.3812484</v>
      </c>
      <c r="AW31" s="34">
        <v>0.75409803946660003</v>
      </c>
      <c r="AX31" s="34">
        <v>0</v>
      </c>
      <c r="AY31" s="34">
        <v>0</v>
      </c>
      <c r="AZ31" s="34">
        <v>4.6401995235998994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1.098244E-2</v>
      </c>
      <c r="BG31" s="34">
        <v>0</v>
      </c>
      <c r="BH31" s="34">
        <v>0</v>
      </c>
      <c r="BI31" s="34">
        <v>0</v>
      </c>
      <c r="BJ31" s="34">
        <v>0</v>
      </c>
      <c r="BK31" s="39">
        <f t="shared" si="2"/>
        <v>207.41928990063249</v>
      </c>
    </row>
    <row r="32" spans="1:63">
      <c r="A32" s="6"/>
      <c r="B32" s="11" t="s">
        <v>119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0.19483414076650002</v>
      </c>
      <c r="I32" s="34">
        <v>1.7975896816665999</v>
      </c>
      <c r="J32" s="34">
        <v>0</v>
      </c>
      <c r="K32" s="34">
        <v>0</v>
      </c>
      <c r="L32" s="34">
        <v>5.2382895351665004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5.5670166660000007E-4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2.4455761602333004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1.8211523670665999</v>
      </c>
      <c r="AW32" s="34">
        <v>8.8332202666666007</v>
      </c>
      <c r="AX32" s="34">
        <v>0</v>
      </c>
      <c r="AY32" s="34">
        <v>0</v>
      </c>
      <c r="AZ32" s="34">
        <v>49.384628043066293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1.1593866800000001</v>
      </c>
      <c r="BG32" s="34">
        <v>0.1106285</v>
      </c>
      <c r="BH32" s="34">
        <v>0</v>
      </c>
      <c r="BI32" s="34">
        <v>0</v>
      </c>
      <c r="BJ32" s="34">
        <v>4.9229682500000003</v>
      </c>
      <c r="BK32" s="39">
        <f t="shared" si="2"/>
        <v>75.908830326298997</v>
      </c>
    </row>
    <row r="33" spans="1:63">
      <c r="A33" s="6"/>
      <c r="B33" s="11" t="s">
        <v>120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1.0686917333299999E-2</v>
      </c>
      <c r="I33" s="34">
        <v>0</v>
      </c>
      <c r="J33" s="34">
        <v>0</v>
      </c>
      <c r="K33" s="34">
        <v>0</v>
      </c>
      <c r="L33" s="34">
        <v>0.32623221333329999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1.01478439666E-2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2.1428881916663003</v>
      </c>
      <c r="AW33" s="34">
        <v>7.5085011833333004</v>
      </c>
      <c r="AX33" s="34">
        <v>0</v>
      </c>
      <c r="AY33" s="34">
        <v>0</v>
      </c>
      <c r="AZ33" s="34">
        <v>42.368760104999595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2.3600556166599999E-2</v>
      </c>
      <c r="BG33" s="34">
        <v>0</v>
      </c>
      <c r="BH33" s="34">
        <v>0</v>
      </c>
      <c r="BI33" s="34">
        <v>0</v>
      </c>
      <c r="BJ33" s="34">
        <v>0</v>
      </c>
      <c r="BK33" s="39">
        <f t="shared" si="2"/>
        <v>52.390817010798997</v>
      </c>
    </row>
    <row r="34" spans="1:63">
      <c r="A34" s="6"/>
      <c r="B34" s="11" t="s">
        <v>121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6.7709539166499993E-2</v>
      </c>
      <c r="I34" s="34">
        <v>2.0934615527666001</v>
      </c>
      <c r="J34" s="34">
        <v>0</v>
      </c>
      <c r="K34" s="34">
        <v>0</v>
      </c>
      <c r="L34" s="34">
        <v>1.9036047704999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0.92031538133239987</v>
      </c>
      <c r="AW34" s="34">
        <v>0.1000706666665</v>
      </c>
      <c r="AX34" s="34">
        <v>0</v>
      </c>
      <c r="AY34" s="34">
        <v>0</v>
      </c>
      <c r="AZ34" s="34">
        <v>6.1039567677320008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2.7362091666000002E-3</v>
      </c>
      <c r="BG34" s="34">
        <v>0</v>
      </c>
      <c r="BH34" s="34">
        <v>0</v>
      </c>
      <c r="BI34" s="34">
        <v>0</v>
      </c>
      <c r="BJ34" s="34">
        <v>0</v>
      </c>
      <c r="BK34" s="39">
        <f t="shared" si="2"/>
        <v>11.1918548873305</v>
      </c>
    </row>
    <row r="35" spans="1:63">
      <c r="A35" s="6"/>
      <c r="B35" s="11" t="s">
        <v>122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1.0052664333000001E-3</v>
      </c>
      <c r="I35" s="34">
        <v>47.3610325474666</v>
      </c>
      <c r="J35" s="34">
        <v>0</v>
      </c>
      <c r="K35" s="34">
        <v>0</v>
      </c>
      <c r="L35" s="34">
        <v>1.0052665332000001E-3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5.0262113330000002E-4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5.0258756659999997E-4</v>
      </c>
      <c r="AW35" s="34">
        <v>27.432637894166607</v>
      </c>
      <c r="AX35" s="34">
        <v>0</v>
      </c>
      <c r="AY35" s="34">
        <v>0</v>
      </c>
      <c r="AZ35" s="34">
        <v>20.084681190199802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9">
        <f t="shared" si="2"/>
        <v>94.881367373499415</v>
      </c>
    </row>
    <row r="36" spans="1:63">
      <c r="A36" s="6"/>
      <c r="B36" s="11" t="s">
        <v>123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3.8990701663999994E-3</v>
      </c>
      <c r="I36" s="34">
        <v>29.650240999033095</v>
      </c>
      <c r="J36" s="34">
        <v>0</v>
      </c>
      <c r="K36" s="34">
        <v>0</v>
      </c>
      <c r="L36" s="34">
        <v>10.4519162165999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7.2836666659999996E-4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1.36849416666E-2</v>
      </c>
      <c r="AC36" s="34">
        <v>0</v>
      </c>
      <c r="AD36" s="34">
        <v>0</v>
      </c>
      <c r="AE36" s="34">
        <v>0</v>
      </c>
      <c r="AF36" s="34">
        <v>0.90952500000000003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0.12481725733320001</v>
      </c>
      <c r="AW36" s="34">
        <v>15.562610416666599</v>
      </c>
      <c r="AX36" s="34">
        <v>0</v>
      </c>
      <c r="AY36" s="34">
        <v>0</v>
      </c>
      <c r="AZ36" s="34">
        <v>5.3506364369663997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1.2551444999999999E-3</v>
      </c>
      <c r="BG36" s="34">
        <v>0</v>
      </c>
      <c r="BH36" s="34">
        <v>0</v>
      </c>
      <c r="BI36" s="34">
        <v>0</v>
      </c>
      <c r="BJ36" s="34">
        <v>0</v>
      </c>
      <c r="BK36" s="39">
        <f t="shared" si="2"/>
        <v>62.069313849598792</v>
      </c>
    </row>
    <row r="37" spans="1:63">
      <c r="A37" s="6"/>
      <c r="B37" s="11" t="s">
        <v>163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3.8062981199900002E-2</v>
      </c>
      <c r="I37" s="34">
        <v>1.1129526666665999</v>
      </c>
      <c r="J37" s="34">
        <v>0</v>
      </c>
      <c r="K37" s="34">
        <v>0</v>
      </c>
      <c r="L37" s="34">
        <v>0.22285526029989999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4.4518106665999996E-3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1.6392759356997999</v>
      </c>
      <c r="AW37" s="34">
        <v>5.5425479700000002</v>
      </c>
      <c r="AX37" s="34">
        <v>0</v>
      </c>
      <c r="AY37" s="34">
        <v>0</v>
      </c>
      <c r="AZ37" s="34">
        <v>28.775931006599897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8.3666614899999991E-2</v>
      </c>
      <c r="BG37" s="34">
        <v>0.44251879999999999</v>
      </c>
      <c r="BH37" s="34">
        <v>0</v>
      </c>
      <c r="BI37" s="34">
        <v>0</v>
      </c>
      <c r="BJ37" s="34">
        <v>0.49783365000000002</v>
      </c>
      <c r="BK37" s="39">
        <f t="shared" si="2"/>
        <v>38.360096696032691</v>
      </c>
    </row>
    <row r="38" spans="1:63">
      <c r="A38" s="6"/>
      <c r="B38" s="11" t="s">
        <v>164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0.10472623093319999</v>
      </c>
      <c r="I38" s="34">
        <v>4.3818506666599998E-2</v>
      </c>
      <c r="J38" s="34">
        <v>0</v>
      </c>
      <c r="K38" s="34">
        <v>0</v>
      </c>
      <c r="L38" s="34">
        <v>0.11618490956659999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1.3351403177651002</v>
      </c>
      <c r="AW38" s="34">
        <v>9.7365034909331012</v>
      </c>
      <c r="AX38" s="34">
        <v>0</v>
      </c>
      <c r="AY38" s="34">
        <v>0</v>
      </c>
      <c r="AZ38" s="34">
        <v>24.938393606131193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8.8891112766400007E-2</v>
      </c>
      <c r="BG38" s="34">
        <v>0</v>
      </c>
      <c r="BH38" s="34">
        <v>0</v>
      </c>
      <c r="BI38" s="34">
        <v>0</v>
      </c>
      <c r="BJ38" s="34">
        <v>3.7462849866666006</v>
      </c>
      <c r="BK38" s="39">
        <f t="shared" si="2"/>
        <v>40.109943161428795</v>
      </c>
    </row>
    <row r="39" spans="1:63">
      <c r="A39" s="6"/>
      <c r="B39" s="11" t="s">
        <v>124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1.22898E-3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0.23965110000000001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1.3082417632318999</v>
      </c>
      <c r="AW39" s="34">
        <v>6.2070715764665998</v>
      </c>
      <c r="AX39" s="34">
        <v>0</v>
      </c>
      <c r="AY39" s="34">
        <v>0</v>
      </c>
      <c r="AZ39" s="34">
        <v>28.711771965132595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8.554176443320001E-2</v>
      </c>
      <c r="BG39" s="34">
        <v>0</v>
      </c>
      <c r="BH39" s="34">
        <v>0</v>
      </c>
      <c r="BI39" s="34">
        <v>0</v>
      </c>
      <c r="BJ39" s="34">
        <v>1.6037943205331999</v>
      </c>
      <c r="BK39" s="39">
        <f t="shared" si="2"/>
        <v>38.157301469797495</v>
      </c>
    </row>
    <row r="40" spans="1:63">
      <c r="A40" s="6"/>
      <c r="B40" s="11" t="s">
        <v>125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0.1683345878999</v>
      </c>
      <c r="I40" s="34">
        <v>10.7741371166666</v>
      </c>
      <c r="J40" s="34">
        <v>0</v>
      </c>
      <c r="K40" s="34">
        <v>0</v>
      </c>
      <c r="L40" s="34">
        <v>1.0080794435664999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4.0158349466500001E-2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2.342642E-2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0.58566050000000003</v>
      </c>
      <c r="AN40" s="34">
        <v>0</v>
      </c>
      <c r="AO40" s="34">
        <v>0</v>
      </c>
      <c r="AP40" s="34">
        <v>0.23426420000000001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1.1973107807996999</v>
      </c>
      <c r="AW40" s="34">
        <v>35.234141558233304</v>
      </c>
      <c r="AX40" s="34">
        <v>0</v>
      </c>
      <c r="AY40" s="34">
        <v>0</v>
      </c>
      <c r="AZ40" s="34">
        <v>41.91267833053309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9.4877300333299983E-2</v>
      </c>
      <c r="BG40" s="34">
        <v>9.4877000999999996</v>
      </c>
      <c r="BH40" s="34">
        <v>0</v>
      </c>
      <c r="BI40" s="34">
        <v>0</v>
      </c>
      <c r="BJ40" s="34">
        <v>0.19912457000000003</v>
      </c>
      <c r="BK40" s="39">
        <f t="shared" si="2"/>
        <v>100.95989325749888</v>
      </c>
    </row>
    <row r="41" spans="1:63">
      <c r="A41" s="6"/>
      <c r="B41" s="11" t="s">
        <v>126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8.8042067399900004E-2</v>
      </c>
      <c r="I41" s="34">
        <v>9.2520780333331007</v>
      </c>
      <c r="J41" s="34">
        <v>0</v>
      </c>
      <c r="K41" s="34">
        <v>0</v>
      </c>
      <c r="L41" s="34">
        <v>1.8676822236999002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5.8930433333299996E-2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1.3903313797333001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0.11730459999999999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2.7103965679331998</v>
      </c>
      <c r="AW41" s="34">
        <v>7.0625020568665997</v>
      </c>
      <c r="AX41" s="34">
        <v>0</v>
      </c>
      <c r="AY41" s="34">
        <v>0</v>
      </c>
      <c r="AZ41" s="34">
        <v>16.188692534999902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0.16188034800000001</v>
      </c>
      <c r="BG41" s="34">
        <v>0</v>
      </c>
      <c r="BH41" s="34">
        <v>0</v>
      </c>
      <c r="BI41" s="34">
        <v>0</v>
      </c>
      <c r="BJ41" s="34">
        <v>0</v>
      </c>
      <c r="BK41" s="39">
        <f t="shared" si="2"/>
        <v>38.8978402452992</v>
      </c>
    </row>
    <row r="42" spans="1:63">
      <c r="A42" s="6"/>
      <c r="B42" s="11" t="s">
        <v>127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6.7207939833300007E-2</v>
      </c>
      <c r="I42" s="34">
        <v>34.348380233333202</v>
      </c>
      <c r="J42" s="34">
        <v>0</v>
      </c>
      <c r="K42" s="34">
        <v>0</v>
      </c>
      <c r="L42" s="34">
        <v>9.4370123166665998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1.1722996666599999E-2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2.4535301540332002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5.4132291173991014</v>
      </c>
      <c r="AW42" s="34">
        <v>28.110909926666199</v>
      </c>
      <c r="AX42" s="34">
        <v>0</v>
      </c>
      <c r="AY42" s="34">
        <v>0</v>
      </c>
      <c r="AZ42" s="34">
        <v>22.193870625565896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3.3414507566599999E-2</v>
      </c>
      <c r="BG42" s="34">
        <v>0</v>
      </c>
      <c r="BH42" s="34">
        <v>0</v>
      </c>
      <c r="BI42" s="34">
        <v>0</v>
      </c>
      <c r="BJ42" s="34">
        <v>0</v>
      </c>
      <c r="BK42" s="39">
        <f t="shared" si="2"/>
        <v>102.06927781773071</v>
      </c>
    </row>
    <row r="43" spans="1:63">
      <c r="A43" s="6"/>
      <c r="B43" s="11" t="s">
        <v>128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4.7042133333200002E-2</v>
      </c>
      <c r="I43" s="34">
        <v>7.7651103123666001</v>
      </c>
      <c r="J43" s="34">
        <v>0</v>
      </c>
      <c r="K43" s="34">
        <v>0</v>
      </c>
      <c r="L43" s="34">
        <v>0.99964533333319983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6.03595942333E-2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0.46882306666660001</v>
      </c>
      <c r="AD43" s="34">
        <v>0</v>
      </c>
      <c r="AE43" s="34">
        <v>0</v>
      </c>
      <c r="AF43" s="34">
        <v>2.8621648219999001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0.24575270339929992</v>
      </c>
      <c r="AW43" s="34">
        <v>3.8443491466665001</v>
      </c>
      <c r="AX43" s="34">
        <v>0</v>
      </c>
      <c r="AY43" s="34">
        <v>0</v>
      </c>
      <c r="AZ43" s="34">
        <v>11.8659166891662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4.6882306665999999E-3</v>
      </c>
      <c r="BG43" s="34">
        <v>0</v>
      </c>
      <c r="BH43" s="34">
        <v>0</v>
      </c>
      <c r="BI43" s="34">
        <v>0</v>
      </c>
      <c r="BJ43" s="34">
        <v>0</v>
      </c>
      <c r="BK43" s="39">
        <f t="shared" si="2"/>
        <v>28.1638520318314</v>
      </c>
    </row>
    <row r="44" spans="1:63">
      <c r="A44" s="6"/>
      <c r="B44" s="11" t="s">
        <v>129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0.10580121979990001</v>
      </c>
      <c r="I44" s="34">
        <v>9.2813786666665994</v>
      </c>
      <c r="J44" s="34">
        <v>0</v>
      </c>
      <c r="K44" s="34">
        <v>0</v>
      </c>
      <c r="L44" s="34">
        <v>0.50815548199990002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0.23092926666660002</v>
      </c>
      <c r="AD44" s="34">
        <v>0</v>
      </c>
      <c r="AE44" s="34">
        <v>0</v>
      </c>
      <c r="AF44" s="34">
        <v>1.7897018166666001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1.4238421371985999</v>
      </c>
      <c r="AW44" s="34">
        <v>11.4397306747996</v>
      </c>
      <c r="AX44" s="34">
        <v>0</v>
      </c>
      <c r="AY44" s="34">
        <v>0</v>
      </c>
      <c r="AZ44" s="34">
        <v>22.308597862565502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1.1546463333000001E-3</v>
      </c>
      <c r="BG44" s="34">
        <v>0</v>
      </c>
      <c r="BH44" s="34">
        <v>0</v>
      </c>
      <c r="BI44" s="34">
        <v>0</v>
      </c>
      <c r="BJ44" s="34">
        <v>0</v>
      </c>
      <c r="BK44" s="39">
        <f t="shared" si="2"/>
        <v>47.089291772696605</v>
      </c>
    </row>
    <row r="45" spans="1:63">
      <c r="A45" s="6"/>
      <c r="B45" s="11" t="s">
        <v>130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9.2635512899999994E-2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1.6832083800000001E-2</v>
      </c>
      <c r="S45" s="34">
        <v>0</v>
      </c>
      <c r="T45" s="34">
        <v>0</v>
      </c>
      <c r="U45" s="34">
        <v>0</v>
      </c>
      <c r="V45" s="34">
        <v>0.17566784999999999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0.8729374999999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11.305801835165502</v>
      </c>
      <c r="AW45" s="34">
        <v>16.645405033333098</v>
      </c>
      <c r="AX45" s="34">
        <v>0</v>
      </c>
      <c r="AY45" s="34">
        <v>0</v>
      </c>
      <c r="AZ45" s="34">
        <v>28.359569422298598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6.0512027499800003E-2</v>
      </c>
      <c r="BG45" s="34">
        <v>0</v>
      </c>
      <c r="BH45" s="34">
        <v>0</v>
      </c>
      <c r="BI45" s="34">
        <v>0</v>
      </c>
      <c r="BJ45" s="34">
        <v>0.14264962649999999</v>
      </c>
      <c r="BK45" s="39">
        <f t="shared" si="2"/>
        <v>57.672010891496896</v>
      </c>
    </row>
    <row r="46" spans="1:63">
      <c r="A46" s="6"/>
      <c r="B46" s="11" t="s">
        <v>131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0.13197082883330002</v>
      </c>
      <c r="I46" s="34">
        <v>0</v>
      </c>
      <c r="J46" s="34">
        <v>0</v>
      </c>
      <c r="K46" s="34">
        <v>0</v>
      </c>
      <c r="L46" s="34">
        <v>1.2008159418999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5.1200158899799994E-2</v>
      </c>
      <c r="AW46" s="34">
        <v>0.56512316666660001</v>
      </c>
      <c r="AX46" s="34">
        <v>0</v>
      </c>
      <c r="AY46" s="34">
        <v>0</v>
      </c>
      <c r="AZ46" s="34">
        <v>5.1175015982329004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9">
        <f t="shared" si="2"/>
        <v>7.0666116945325008</v>
      </c>
    </row>
    <row r="47" spans="1:63">
      <c r="A47" s="6"/>
      <c r="B47" s="11" t="s">
        <v>132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9">
        <f t="shared" si="2"/>
        <v>0</v>
      </c>
    </row>
    <row r="48" spans="1:63">
      <c r="A48" s="6"/>
      <c r="B48" s="11" t="s">
        <v>165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9.64175632E-2</v>
      </c>
      <c r="I48" s="34">
        <v>1.9349855</v>
      </c>
      <c r="J48" s="34">
        <v>0</v>
      </c>
      <c r="K48" s="34">
        <v>0</v>
      </c>
      <c r="L48" s="34">
        <v>6.2016059789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0.43953453333329995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1.0742534345319001</v>
      </c>
      <c r="AW48" s="34">
        <v>12.222594641732702</v>
      </c>
      <c r="AX48" s="34">
        <v>0</v>
      </c>
      <c r="AY48" s="34">
        <v>0</v>
      </c>
      <c r="AZ48" s="34">
        <v>41.798475464531293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0.13859560066650001</v>
      </c>
      <c r="BG48" s="34">
        <v>0</v>
      </c>
      <c r="BH48" s="34">
        <v>0</v>
      </c>
      <c r="BI48" s="34">
        <v>0</v>
      </c>
      <c r="BJ48" s="34">
        <v>0.7362203433333</v>
      </c>
      <c r="BK48" s="39">
        <f t="shared" si="2"/>
        <v>64.64268306022899</v>
      </c>
    </row>
    <row r="49" spans="1:63">
      <c r="A49" s="6"/>
      <c r="B49" s="11" t="s">
        <v>166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9.5213539133200006E-2</v>
      </c>
      <c r="I49" s="34">
        <v>0</v>
      </c>
      <c r="J49" s="34">
        <v>0</v>
      </c>
      <c r="K49" s="34">
        <v>0</v>
      </c>
      <c r="L49" s="34">
        <v>0.2630842725666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1.4909078789312</v>
      </c>
      <c r="AW49" s="34">
        <v>10.8630945821998</v>
      </c>
      <c r="AX49" s="34">
        <v>0</v>
      </c>
      <c r="AY49" s="34">
        <v>0</v>
      </c>
      <c r="AZ49" s="34">
        <v>31.590928579230596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0.10772855349980001</v>
      </c>
      <c r="BG49" s="34">
        <v>0</v>
      </c>
      <c r="BH49" s="34">
        <v>0</v>
      </c>
      <c r="BI49" s="34">
        <v>0</v>
      </c>
      <c r="BJ49" s="34">
        <v>1.156139775233</v>
      </c>
      <c r="BK49" s="39">
        <f t="shared" si="2"/>
        <v>45.567097180794192</v>
      </c>
    </row>
    <row r="50" spans="1:63">
      <c r="A50" s="6"/>
      <c r="B50" s="11" t="s">
        <v>168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9.9901174666500003E-2</v>
      </c>
      <c r="I50" s="34">
        <v>7.7510574139665005</v>
      </c>
      <c r="J50" s="34">
        <v>0</v>
      </c>
      <c r="K50" s="34">
        <v>0</v>
      </c>
      <c r="L50" s="34">
        <v>0.13030588000000001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1.8537910277663991</v>
      </c>
      <c r="AW50" s="34">
        <v>9.6562996200000004</v>
      </c>
      <c r="AX50" s="34">
        <v>0</v>
      </c>
      <c r="AY50" s="34">
        <v>0</v>
      </c>
      <c r="AZ50" s="34">
        <v>28.621514642099701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7.1363889499999986E-2</v>
      </c>
      <c r="BG50" s="34">
        <v>0</v>
      </c>
      <c r="BH50" s="34">
        <v>0</v>
      </c>
      <c r="BI50" s="34">
        <v>0</v>
      </c>
      <c r="BJ50" s="34">
        <v>0.56166395999999996</v>
      </c>
      <c r="BK50" s="39">
        <f t="shared" si="2"/>
        <v>48.745897607999098</v>
      </c>
    </row>
    <row r="51" spans="1:63">
      <c r="A51" s="6"/>
      <c r="B51" s="11" t="s">
        <v>169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7.3691123999999997E-2</v>
      </c>
      <c r="I51" s="34">
        <v>0</v>
      </c>
      <c r="J51" s="34">
        <v>0</v>
      </c>
      <c r="K51" s="34">
        <v>0</v>
      </c>
      <c r="L51" s="34">
        <v>1.1597546991333001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1.1769629326985001</v>
      </c>
      <c r="AW51" s="34">
        <v>8.5715387681996997</v>
      </c>
      <c r="AX51" s="34">
        <v>0</v>
      </c>
      <c r="AY51" s="34">
        <v>0</v>
      </c>
      <c r="AZ51" s="34">
        <v>20.356111207298408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0.20773867559959999</v>
      </c>
      <c r="BG51" s="34">
        <v>0</v>
      </c>
      <c r="BH51" s="34">
        <v>0</v>
      </c>
      <c r="BI51" s="34">
        <v>0</v>
      </c>
      <c r="BJ51" s="34">
        <v>0.98114592333310002</v>
      </c>
      <c r="BK51" s="39">
        <f t="shared" si="2"/>
        <v>32.526943330262611</v>
      </c>
    </row>
    <row r="52" spans="1:63">
      <c r="A52" s="6"/>
      <c r="B52" s="11" t="s">
        <v>172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2.7199525E-3</v>
      </c>
      <c r="I52" s="34">
        <v>0</v>
      </c>
      <c r="J52" s="34">
        <v>0</v>
      </c>
      <c r="K52" s="34">
        <v>0</v>
      </c>
      <c r="L52" s="34">
        <v>2.35003896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0.74596735696659999</v>
      </c>
      <c r="AW52" s="34">
        <v>9.3694205000000004</v>
      </c>
      <c r="AX52" s="34">
        <v>0</v>
      </c>
      <c r="AY52" s="34">
        <v>0</v>
      </c>
      <c r="AZ52" s="34">
        <v>9.7080980534331989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7.4191094999999999E-2</v>
      </c>
      <c r="BG52" s="34">
        <v>0.64990199999999998</v>
      </c>
      <c r="BH52" s="34">
        <v>0</v>
      </c>
      <c r="BI52" s="34">
        <v>0</v>
      </c>
      <c r="BJ52" s="34">
        <v>0.21663399999999999</v>
      </c>
      <c r="BK52" s="39">
        <f t="shared" si="2"/>
        <v>23.116971917899797</v>
      </c>
    </row>
    <row r="53" spans="1:63">
      <c r="A53" s="6"/>
      <c r="B53" s="11" t="s">
        <v>177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0.158814978</v>
      </c>
      <c r="I53" s="34">
        <v>19.495348830000001</v>
      </c>
      <c r="J53" s="34">
        <v>0</v>
      </c>
      <c r="K53" s="34">
        <v>0</v>
      </c>
      <c r="L53" s="34">
        <v>0.71304684000000007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1.0803739999999999E-2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0.75960967916660005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1.5081205470982999</v>
      </c>
      <c r="AW53" s="34">
        <v>6.1970010439998005</v>
      </c>
      <c r="AX53" s="34">
        <v>0</v>
      </c>
      <c r="AY53" s="34">
        <v>0</v>
      </c>
      <c r="AZ53" s="34">
        <v>19.732806267331192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8.1308959199899999E-2</v>
      </c>
      <c r="BG53" s="34">
        <v>0.26887883333329998</v>
      </c>
      <c r="BH53" s="34">
        <v>0</v>
      </c>
      <c r="BI53" s="34">
        <v>0</v>
      </c>
      <c r="BJ53" s="34">
        <v>0.69908496666660003</v>
      </c>
      <c r="BK53" s="39">
        <f t="shared" si="2"/>
        <v>49.624824684795691</v>
      </c>
    </row>
    <row r="54" spans="1:63">
      <c r="A54" s="6"/>
      <c r="B54" s="11" t="s">
        <v>182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0.21285659999999995</v>
      </c>
      <c r="I54" s="34">
        <v>5.8535565000000005E-2</v>
      </c>
      <c r="J54" s="34">
        <v>0</v>
      </c>
      <c r="K54" s="34">
        <v>0</v>
      </c>
      <c r="L54" s="34">
        <v>0.38314187999999999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2.6607075000000001E-2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8.1040140319665994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0.74126934246649989</v>
      </c>
      <c r="AW54" s="34">
        <v>9.3818920000000006</v>
      </c>
      <c r="AX54" s="34">
        <v>0</v>
      </c>
      <c r="AY54" s="34">
        <v>0</v>
      </c>
      <c r="AZ54" s="34">
        <v>21.457363399999998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1.6980800000000001E-2</v>
      </c>
      <c r="BG54" s="34">
        <v>0</v>
      </c>
      <c r="BH54" s="34">
        <v>0</v>
      </c>
      <c r="BI54" s="34">
        <v>0</v>
      </c>
      <c r="BJ54" s="34">
        <v>5.83715E-2</v>
      </c>
      <c r="BK54" s="39">
        <f t="shared" si="2"/>
        <v>40.441032194433099</v>
      </c>
    </row>
    <row r="55" spans="1:63">
      <c r="A55" s="6"/>
      <c r="B55" s="11" t="s">
        <v>183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0.13258698166660002</v>
      </c>
      <c r="I55" s="34">
        <v>0</v>
      </c>
      <c r="J55" s="34">
        <v>0.79025749999999995</v>
      </c>
      <c r="K55" s="34">
        <v>0</v>
      </c>
      <c r="L55" s="34">
        <v>0.1053676666666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0.85347810000000002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0.89509558833220026</v>
      </c>
      <c r="AW55" s="34">
        <v>7.3545033333331</v>
      </c>
      <c r="AX55" s="34">
        <v>0</v>
      </c>
      <c r="AY55" s="34">
        <v>0</v>
      </c>
      <c r="AZ55" s="34">
        <v>21.159815208665599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1.0506433333E-3</v>
      </c>
      <c r="BG55" s="34">
        <v>0</v>
      </c>
      <c r="BH55" s="34">
        <v>0</v>
      </c>
      <c r="BI55" s="34">
        <v>0</v>
      </c>
      <c r="BJ55" s="34">
        <v>1.0506433333333001</v>
      </c>
      <c r="BK55" s="39">
        <f t="shared" si="2"/>
        <v>32.3427983553307</v>
      </c>
    </row>
    <row r="56" spans="1:63">
      <c r="A56" s="6"/>
      <c r="B56" s="11" t="s">
        <v>184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136.08424099999999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10.7374518576333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8.5615009333099998E-2</v>
      </c>
      <c r="AW56" s="34">
        <v>2.0767746666666</v>
      </c>
      <c r="AX56" s="34">
        <v>0</v>
      </c>
      <c r="AY56" s="34">
        <v>0</v>
      </c>
      <c r="AZ56" s="34">
        <v>5.1919366666599999E-2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2.5959683333000002E-3</v>
      </c>
      <c r="BG56" s="34">
        <v>44.650655333333304</v>
      </c>
      <c r="BH56" s="34">
        <v>0</v>
      </c>
      <c r="BI56" s="34">
        <v>0</v>
      </c>
      <c r="BJ56" s="34">
        <v>0</v>
      </c>
      <c r="BK56" s="39">
        <f t="shared" si="2"/>
        <v>193.68925320196621</v>
      </c>
    </row>
    <row r="57" spans="1:63">
      <c r="A57" s="6"/>
      <c r="B57" s="11" t="s">
        <v>191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2.7289178999999998E-3</v>
      </c>
      <c r="I57" s="34">
        <v>146.55299833333319</v>
      </c>
      <c r="J57" s="34">
        <v>0</v>
      </c>
      <c r="K57" s="34">
        <v>0</v>
      </c>
      <c r="L57" s="34">
        <v>0.21224916999989998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10.107103333333301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3.53734843328E-2</v>
      </c>
      <c r="AW57" s="34">
        <v>0</v>
      </c>
      <c r="AX57" s="34">
        <v>0</v>
      </c>
      <c r="AY57" s="34">
        <v>0</v>
      </c>
      <c r="AZ57" s="34">
        <v>8.0853573333299997E-2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46.490804666666598</v>
      </c>
      <c r="BH57" s="34">
        <v>0</v>
      </c>
      <c r="BI57" s="34">
        <v>0</v>
      </c>
      <c r="BJ57" s="34">
        <v>0</v>
      </c>
      <c r="BK57" s="39">
        <f t="shared" si="2"/>
        <v>203.48211147889907</v>
      </c>
    </row>
    <row r="58" spans="1:63">
      <c r="A58" s="6"/>
      <c r="B58" s="11" t="s">
        <v>192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1.506235E-2</v>
      </c>
      <c r="I58" s="34">
        <v>8.0332533333333007</v>
      </c>
      <c r="J58" s="34">
        <v>0</v>
      </c>
      <c r="K58" s="34">
        <v>0</v>
      </c>
      <c r="L58" s="34">
        <v>0.24099759999989998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0.1064259786664</v>
      </c>
      <c r="AW58" s="34">
        <v>2.0080373333332999</v>
      </c>
      <c r="AX58" s="34">
        <v>0</v>
      </c>
      <c r="AY58" s="34">
        <v>0</v>
      </c>
      <c r="AZ58" s="34">
        <v>10.552236186666102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9">
        <f t="shared" si="2"/>
        <v>20.956012781999</v>
      </c>
    </row>
    <row r="59" spans="1:63">
      <c r="A59" s="6"/>
      <c r="B59" s="11" t="s">
        <v>193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4.5402179998999996E-3</v>
      </c>
      <c r="I59" s="34">
        <v>267.36839333333319</v>
      </c>
      <c r="J59" s="34">
        <v>0</v>
      </c>
      <c r="K59" s="34">
        <v>0</v>
      </c>
      <c r="L59" s="34">
        <v>3.0268119999999998E-3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10.089373333333301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5.0445366666599996E-2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65.578976666666605</v>
      </c>
      <c r="BH59" s="34">
        <v>0</v>
      </c>
      <c r="BI59" s="34">
        <v>0</v>
      </c>
      <c r="BJ59" s="34">
        <v>0</v>
      </c>
      <c r="BK59" s="39">
        <f t="shared" si="2"/>
        <v>343.09475572999958</v>
      </c>
    </row>
    <row r="60" spans="1:63">
      <c r="A60" s="6"/>
      <c r="B60" s="11" t="s">
        <v>133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6.4631139999999998E-3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8.7385088666300001E-2</v>
      </c>
      <c r="AW60" s="34">
        <v>0.80117195836659993</v>
      </c>
      <c r="AX60" s="34">
        <v>0</v>
      </c>
      <c r="AY60" s="34">
        <v>0</v>
      </c>
      <c r="AZ60" s="34">
        <v>1.9547497020665001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1.5376055999899999E-2</v>
      </c>
      <c r="BG60" s="34">
        <v>0</v>
      </c>
      <c r="BH60" s="34">
        <v>0</v>
      </c>
      <c r="BI60" s="34">
        <v>0</v>
      </c>
      <c r="BJ60" s="34">
        <v>0</v>
      </c>
      <c r="BK60" s="39">
        <f t="shared" si="2"/>
        <v>2.8651459190993003</v>
      </c>
    </row>
    <row r="61" spans="1:63">
      <c r="A61" s="6"/>
      <c r="B61" s="11" t="s">
        <v>134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5.82228E-3</v>
      </c>
      <c r="AC61" s="34">
        <v>5.8222799999999998E-2</v>
      </c>
      <c r="AD61" s="34">
        <v>0</v>
      </c>
      <c r="AE61" s="34">
        <v>0</v>
      </c>
      <c r="AF61" s="34">
        <v>0.28427534266659998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1.8852666166600002E-2</v>
      </c>
      <c r="AW61" s="34">
        <v>0.11017363333330001</v>
      </c>
      <c r="AX61" s="34">
        <v>0</v>
      </c>
      <c r="AY61" s="34">
        <v>0</v>
      </c>
      <c r="AZ61" s="34">
        <v>5.6064316166599994E-2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9">
        <f t="shared" si="2"/>
        <v>0.5334110383331</v>
      </c>
    </row>
    <row r="62" spans="1:63">
      <c r="A62" s="6"/>
      <c r="B62" s="11" t="s">
        <v>135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9.703630419970001E-2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6.2931510666500004E-2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0.95879924999999999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2.1267746666599998E-2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21.083554298760287</v>
      </c>
      <c r="AW62" s="34">
        <v>3.8688614303328008</v>
      </c>
      <c r="AX62" s="34">
        <v>0</v>
      </c>
      <c r="AY62" s="34">
        <v>0</v>
      </c>
      <c r="AZ62" s="34">
        <v>48.69065344502814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4.4786138137630989</v>
      </c>
      <c r="BG62" s="34">
        <v>6.1194225366599998E-2</v>
      </c>
      <c r="BH62" s="34">
        <v>0</v>
      </c>
      <c r="BI62" s="34">
        <v>0</v>
      </c>
      <c r="BJ62" s="34">
        <v>6.9674774866650999</v>
      </c>
      <c r="BK62" s="39">
        <f t="shared" si="2"/>
        <v>86.290389511448836</v>
      </c>
    </row>
    <row r="63" spans="1:63">
      <c r="A63" s="6"/>
      <c r="B63" s="11" t="s">
        <v>136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2.6992100599900006E-2</v>
      </c>
      <c r="I63" s="34">
        <v>0</v>
      </c>
      <c r="J63" s="34">
        <v>0</v>
      </c>
      <c r="K63" s="34">
        <v>0</v>
      </c>
      <c r="L63" s="34">
        <v>2.7367706666599999E-2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1.36838533333E-2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10.152023453264199</v>
      </c>
      <c r="AW63" s="34">
        <v>4.6659141936000008</v>
      </c>
      <c r="AX63" s="34">
        <v>0</v>
      </c>
      <c r="AY63" s="34">
        <v>0</v>
      </c>
      <c r="AZ63" s="34">
        <v>44.374049422565086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1.1099872464995999</v>
      </c>
      <c r="BG63" s="34">
        <v>0.2023731</v>
      </c>
      <c r="BH63" s="34">
        <v>0</v>
      </c>
      <c r="BI63" s="34">
        <v>0</v>
      </c>
      <c r="BJ63" s="34">
        <v>2.4615446485665999</v>
      </c>
      <c r="BK63" s="39">
        <f t="shared" si="2"/>
        <v>63.03393572509529</v>
      </c>
    </row>
    <row r="64" spans="1:63">
      <c r="A64" s="6"/>
      <c r="B64" s="11" t="s">
        <v>137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7.2601817333299998E-2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5.0239607000000006E-2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0.77792055000000004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7.5747420380317001</v>
      </c>
      <c r="AW64" s="34">
        <v>9.9783410725999975</v>
      </c>
      <c r="AX64" s="34">
        <v>0</v>
      </c>
      <c r="AY64" s="34">
        <v>0</v>
      </c>
      <c r="AZ64" s="34">
        <v>32.2529640520656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1.3451001528329001</v>
      </c>
      <c r="BG64" s="34">
        <v>0</v>
      </c>
      <c r="BH64" s="34">
        <v>0</v>
      </c>
      <c r="BI64" s="34">
        <v>0</v>
      </c>
      <c r="BJ64" s="34">
        <v>1.0561206833333001</v>
      </c>
      <c r="BK64" s="39">
        <f t="shared" si="2"/>
        <v>53.108029973196793</v>
      </c>
    </row>
    <row r="65" spans="1:63">
      <c r="A65" s="6"/>
      <c r="B65" s="11" t="s">
        <v>138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3.9570111999999998E-2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7.6779966047976984</v>
      </c>
      <c r="AW65" s="34">
        <v>1.0987028232331</v>
      </c>
      <c r="AX65" s="34">
        <v>0</v>
      </c>
      <c r="AY65" s="34">
        <v>0</v>
      </c>
      <c r="AZ65" s="34">
        <v>15.407135372698297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1.4124976350317</v>
      </c>
      <c r="BG65" s="34">
        <v>0</v>
      </c>
      <c r="BH65" s="34">
        <v>0</v>
      </c>
      <c r="BI65" s="34">
        <v>0</v>
      </c>
      <c r="BJ65" s="34">
        <v>2.1734138958995</v>
      </c>
      <c r="BK65" s="39">
        <f t="shared" si="2"/>
        <v>27.809316443660293</v>
      </c>
    </row>
    <row r="66" spans="1:63">
      <c r="A66" s="6"/>
      <c r="B66" s="11" t="s">
        <v>139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6.6781007999999989E-2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7.6519904999999997E-3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0.1358134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7.0685024047992009</v>
      </c>
      <c r="AW66" s="34">
        <v>6.7109185870332997</v>
      </c>
      <c r="AX66" s="34">
        <v>0</v>
      </c>
      <c r="AY66" s="34">
        <v>0</v>
      </c>
      <c r="AZ66" s="34">
        <v>37.7680374175997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1.1876713989332994</v>
      </c>
      <c r="BG66" s="34">
        <v>0</v>
      </c>
      <c r="BH66" s="34">
        <v>0</v>
      </c>
      <c r="BI66" s="34">
        <v>0</v>
      </c>
      <c r="BJ66" s="34">
        <v>0.82276907999999993</v>
      </c>
      <c r="BK66" s="39">
        <f t="shared" si="2"/>
        <v>53.768145286865497</v>
      </c>
    </row>
    <row r="67" spans="1:63">
      <c r="A67" s="6"/>
      <c r="B67" s="11" t="s">
        <v>140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1.1932533333199999E-2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3.5797599999999999E-2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5.8288149999999997E-2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3.7238974135997998</v>
      </c>
      <c r="AW67" s="34">
        <v>1.4678121933000001</v>
      </c>
      <c r="AX67" s="34">
        <v>0</v>
      </c>
      <c r="AY67" s="34">
        <v>0</v>
      </c>
      <c r="AZ67" s="34">
        <v>20.510309708033201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0.70754026023320016</v>
      </c>
      <c r="BG67" s="34">
        <v>0</v>
      </c>
      <c r="BH67" s="34">
        <v>0</v>
      </c>
      <c r="BI67" s="34">
        <v>0</v>
      </c>
      <c r="BJ67" s="34">
        <v>2.38252927</v>
      </c>
      <c r="BK67" s="39">
        <f t="shared" si="2"/>
        <v>28.898107128499404</v>
      </c>
    </row>
    <row r="68" spans="1:63">
      <c r="A68" s="6"/>
      <c r="B68" s="11" t="s">
        <v>141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1.1706010000000001E-3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2.4278697534657998</v>
      </c>
      <c r="AW68" s="34">
        <v>7.5459456431666005</v>
      </c>
      <c r="AX68" s="34">
        <v>0</v>
      </c>
      <c r="AY68" s="34">
        <v>0</v>
      </c>
      <c r="AZ68" s="34">
        <v>19.651216468832995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0.35729258266660002</v>
      </c>
      <c r="BG68" s="34">
        <v>0</v>
      </c>
      <c r="BH68" s="34">
        <v>0</v>
      </c>
      <c r="BI68" s="34">
        <v>0</v>
      </c>
      <c r="BJ68" s="34">
        <v>1.295317125</v>
      </c>
      <c r="BK68" s="39">
        <f t="shared" si="2"/>
        <v>31.278812174131993</v>
      </c>
    </row>
    <row r="69" spans="1:63">
      <c r="A69" s="6"/>
      <c r="B69" s="11" t="s">
        <v>167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2.8800150000000001E-3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5.7600299999999995E-4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4.9049987099999998E-2</v>
      </c>
      <c r="AC69" s="34">
        <v>0</v>
      </c>
      <c r="AD69" s="34">
        <v>0</v>
      </c>
      <c r="AE69" s="34">
        <v>0</v>
      </c>
      <c r="AF69" s="34">
        <v>0.41968631333330003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3.8534779863967001</v>
      </c>
      <c r="AW69" s="34">
        <v>1.5439919181332</v>
      </c>
      <c r="AX69" s="34">
        <v>0</v>
      </c>
      <c r="AY69" s="34">
        <v>0</v>
      </c>
      <c r="AZ69" s="34">
        <v>36.501941644730486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0.24645893476610001</v>
      </c>
      <c r="BG69" s="34">
        <v>0</v>
      </c>
      <c r="BH69" s="34">
        <v>0</v>
      </c>
      <c r="BI69" s="34">
        <v>0</v>
      </c>
      <c r="BJ69" s="34">
        <v>0.72594389333310005</v>
      </c>
      <c r="BK69" s="39">
        <f t="shared" si="2"/>
        <v>43.344006695792892</v>
      </c>
    </row>
    <row r="70" spans="1:63">
      <c r="A70" s="6"/>
      <c r="B70" s="11" t="s">
        <v>142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4.4580955666599996E-2</v>
      </c>
      <c r="I70" s="34">
        <v>0</v>
      </c>
      <c r="J70" s="34">
        <v>0</v>
      </c>
      <c r="K70" s="34">
        <v>0</v>
      </c>
      <c r="L70" s="34">
        <v>3.5946226033299999E-2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2.6902300833299999E-2</v>
      </c>
      <c r="AC70" s="34">
        <v>0</v>
      </c>
      <c r="AD70" s="34">
        <v>0</v>
      </c>
      <c r="AE70" s="34">
        <v>0</v>
      </c>
      <c r="AF70" s="34">
        <v>0.87624636999990013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2.3566483737315997</v>
      </c>
      <c r="AW70" s="34">
        <v>0.29206675069990001</v>
      </c>
      <c r="AX70" s="34">
        <v>0</v>
      </c>
      <c r="AY70" s="34">
        <v>0</v>
      </c>
      <c r="AZ70" s="34">
        <v>9.6955319060652982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34">
        <v>0.54480419346640008</v>
      </c>
      <c r="BG70" s="34">
        <v>0</v>
      </c>
      <c r="BH70" s="34">
        <v>0</v>
      </c>
      <c r="BI70" s="34">
        <v>0</v>
      </c>
      <c r="BJ70" s="34">
        <v>1.2361098943661999</v>
      </c>
      <c r="BK70" s="39">
        <f t="shared" si="2"/>
        <v>15.108836970862498</v>
      </c>
    </row>
    <row r="71" spans="1:63">
      <c r="A71" s="6"/>
      <c r="B71" s="11" t="s">
        <v>143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4.9743611665999995E-3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5.6982693333300007E-2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3.2479141666E-3</v>
      </c>
      <c r="AC71" s="34">
        <v>0</v>
      </c>
      <c r="AD71" s="34">
        <v>0</v>
      </c>
      <c r="AE71" s="34">
        <v>0</v>
      </c>
      <c r="AF71" s="34">
        <v>1.7807091666666002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1.5999482676985004</v>
      </c>
      <c r="AW71" s="34">
        <v>9.0941596666000001E-3</v>
      </c>
      <c r="AX71" s="34">
        <v>0</v>
      </c>
      <c r="AY71" s="34">
        <v>0</v>
      </c>
      <c r="AZ71" s="34">
        <v>5.0292491745991006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v>0.11428219716650001</v>
      </c>
      <c r="BG71" s="34">
        <v>0</v>
      </c>
      <c r="BH71" s="34">
        <v>0</v>
      </c>
      <c r="BI71" s="34">
        <v>0</v>
      </c>
      <c r="BJ71" s="34">
        <v>0.15670240666660001</v>
      </c>
      <c r="BK71" s="39">
        <f t="shared" si="2"/>
        <v>8.7551903411304011</v>
      </c>
    </row>
    <row r="72" spans="1:63">
      <c r="A72" s="6"/>
      <c r="B72" s="11" t="s">
        <v>144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8.155789099989999E-2</v>
      </c>
      <c r="I72" s="34">
        <v>0</v>
      </c>
      <c r="J72" s="34">
        <v>0</v>
      </c>
      <c r="K72" s="34">
        <v>0</v>
      </c>
      <c r="L72" s="34">
        <v>0.2026073299999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9.5950460000000012E-3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1.9989679166599997E-2</v>
      </c>
      <c r="AC72" s="34">
        <v>0.1599174333333</v>
      </c>
      <c r="AD72" s="34">
        <v>0</v>
      </c>
      <c r="AE72" s="34">
        <v>0</v>
      </c>
      <c r="AF72" s="34">
        <v>9.0653468086331017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25.172292147558494</v>
      </c>
      <c r="AW72" s="34">
        <v>8.9663090451320997</v>
      </c>
      <c r="AX72" s="34">
        <v>0</v>
      </c>
      <c r="AY72" s="34">
        <v>0</v>
      </c>
      <c r="AZ72" s="34">
        <v>100.57882733019321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34">
        <v>1.9335526005981005</v>
      </c>
      <c r="BG72" s="34">
        <v>3.1983486666665999</v>
      </c>
      <c r="BH72" s="34">
        <v>0</v>
      </c>
      <c r="BI72" s="34">
        <v>0</v>
      </c>
      <c r="BJ72" s="34">
        <v>10.2229067348658</v>
      </c>
      <c r="BK72" s="39">
        <f t="shared" si="2"/>
        <v>159.61125071314709</v>
      </c>
    </row>
    <row r="73" spans="1:63">
      <c r="A73" s="6"/>
      <c r="B73" s="11" t="s">
        <v>145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3.5682008333299993E-2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4.5826649999999997E-2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5.6583692333300004E-2</v>
      </c>
      <c r="AC73" s="34">
        <v>0</v>
      </c>
      <c r="AD73" s="34">
        <v>0</v>
      </c>
      <c r="AE73" s="34">
        <v>0</v>
      </c>
      <c r="AF73" s="34">
        <v>0.53464425000000004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12.019968510662999</v>
      </c>
      <c r="AW73" s="34">
        <v>5.1057871197664007</v>
      </c>
      <c r="AX73" s="34">
        <v>0</v>
      </c>
      <c r="AY73" s="34">
        <v>0</v>
      </c>
      <c r="AZ73" s="34">
        <v>58.763327940163812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34">
        <v>1.1657886381662002</v>
      </c>
      <c r="BG73" s="34">
        <v>0.17127363999999998</v>
      </c>
      <c r="BH73" s="34">
        <v>0</v>
      </c>
      <c r="BI73" s="34">
        <v>0</v>
      </c>
      <c r="BJ73" s="34">
        <v>2.6832984859329998</v>
      </c>
      <c r="BK73" s="39">
        <f t="shared" si="2"/>
        <v>80.582180935359006</v>
      </c>
    </row>
    <row r="74" spans="1:63">
      <c r="A74" s="6"/>
      <c r="B74" s="11" t="s">
        <v>146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5.4498164766600007E-2</v>
      </c>
      <c r="I74" s="34">
        <v>0</v>
      </c>
      <c r="J74" s="34">
        <v>0</v>
      </c>
      <c r="K74" s="34">
        <v>0</v>
      </c>
      <c r="L74" s="34">
        <v>0.14847613333330001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4.4010334999000002E-3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7.4238066666600003E-2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4.1131979999900002E-2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29.120332313556951</v>
      </c>
      <c r="AW74" s="34">
        <v>10.513481372232402</v>
      </c>
      <c r="AX74" s="34">
        <v>0</v>
      </c>
      <c r="AY74" s="34">
        <v>0</v>
      </c>
      <c r="AZ74" s="34">
        <v>112.32316097685826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v>3.8072553959303006</v>
      </c>
      <c r="BG74" s="34">
        <v>1.1017839515666001</v>
      </c>
      <c r="BH74" s="34">
        <v>0</v>
      </c>
      <c r="BI74" s="34">
        <v>0</v>
      </c>
      <c r="BJ74" s="34">
        <v>5.4312464448657005</v>
      </c>
      <c r="BK74" s="39">
        <f t="shared" si="2"/>
        <v>162.62000583327651</v>
      </c>
    </row>
    <row r="75" spans="1:63">
      <c r="A75" s="6"/>
      <c r="B75" s="11" t="s">
        <v>147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0.16012292999989999</v>
      </c>
      <c r="I75" s="34">
        <v>0</v>
      </c>
      <c r="J75" s="34">
        <v>0</v>
      </c>
      <c r="K75" s="34">
        <v>0</v>
      </c>
      <c r="L75" s="34">
        <v>0.19043255000000001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6.9941700000000001E-3</v>
      </c>
      <c r="S75" s="34">
        <v>0</v>
      </c>
      <c r="T75" s="34">
        <v>0</v>
      </c>
      <c r="U75" s="34">
        <v>0</v>
      </c>
      <c r="V75" s="34">
        <v>0.12589506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9.0924210000000005E-2</v>
      </c>
      <c r="AC75" s="34">
        <v>0.1295534666666</v>
      </c>
      <c r="AD75" s="34">
        <v>0</v>
      </c>
      <c r="AE75" s="34">
        <v>0</v>
      </c>
      <c r="AF75" s="34">
        <v>1.3708573199999998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21.223270501393714</v>
      </c>
      <c r="AW75" s="34">
        <v>12.0136500765664</v>
      </c>
      <c r="AX75" s="34">
        <v>0</v>
      </c>
      <c r="AY75" s="34">
        <v>0</v>
      </c>
      <c r="AZ75" s="34">
        <v>117.72446030839531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5.0211108543992005</v>
      </c>
      <c r="BG75" s="34">
        <v>0.60714797663320008</v>
      </c>
      <c r="BH75" s="34">
        <v>0</v>
      </c>
      <c r="BI75" s="34">
        <v>0</v>
      </c>
      <c r="BJ75" s="34">
        <v>7.9227169426993012</v>
      </c>
      <c r="BK75" s="39">
        <f t="shared" si="2"/>
        <v>166.58713636675364</v>
      </c>
    </row>
    <row r="76" spans="1:63">
      <c r="A76" s="6"/>
      <c r="B76" s="11" t="s">
        <v>173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1.0904267833199999E-2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2.58258974999E-2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5.8795753630308001</v>
      </c>
      <c r="AW76" s="34">
        <v>3.2135832796662007</v>
      </c>
      <c r="AX76" s="34">
        <v>0</v>
      </c>
      <c r="AY76" s="34">
        <v>0</v>
      </c>
      <c r="AZ76" s="34">
        <v>51.113383293563274</v>
      </c>
      <c r="BA76" s="34">
        <v>0</v>
      </c>
      <c r="BB76" s="34">
        <v>0</v>
      </c>
      <c r="BC76" s="34">
        <v>0</v>
      </c>
      <c r="BD76" s="34">
        <v>0</v>
      </c>
      <c r="BE76" s="34">
        <v>0</v>
      </c>
      <c r="BF76" s="34">
        <v>0.70708350849919999</v>
      </c>
      <c r="BG76" s="34">
        <v>0.16997004999989998</v>
      </c>
      <c r="BH76" s="34">
        <v>0</v>
      </c>
      <c r="BI76" s="34">
        <v>0</v>
      </c>
      <c r="BJ76" s="34">
        <v>3.5399695183663002</v>
      </c>
      <c r="BK76" s="39">
        <f t="shared" si="2"/>
        <v>64.660295178458782</v>
      </c>
    </row>
    <row r="77" spans="1:63">
      <c r="A77" s="6"/>
      <c r="B77" s="11" t="s">
        <v>179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4.1843332399800003E-2</v>
      </c>
      <c r="I77" s="34">
        <v>0</v>
      </c>
      <c r="J77" s="34">
        <v>0</v>
      </c>
      <c r="K77" s="34">
        <v>0</v>
      </c>
      <c r="L77" s="34">
        <v>0.2197855333333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1.09892766666E-2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4.3143324697630998</v>
      </c>
      <c r="AW77" s="34">
        <v>17.251383781366101</v>
      </c>
      <c r="AX77" s="34">
        <v>0</v>
      </c>
      <c r="AY77" s="34">
        <v>0</v>
      </c>
      <c r="AZ77" s="34">
        <v>57.109485677396286</v>
      </c>
      <c r="BA77" s="34">
        <v>0</v>
      </c>
      <c r="BB77" s="34">
        <v>0</v>
      </c>
      <c r="BC77" s="34">
        <v>0</v>
      </c>
      <c r="BD77" s="34">
        <v>0</v>
      </c>
      <c r="BE77" s="34">
        <v>0</v>
      </c>
      <c r="BF77" s="34">
        <v>0.63831278546580006</v>
      </c>
      <c r="BG77" s="34">
        <v>0</v>
      </c>
      <c r="BH77" s="34">
        <v>0</v>
      </c>
      <c r="BI77" s="34">
        <v>0</v>
      </c>
      <c r="BJ77" s="34">
        <v>1.9699575433328003</v>
      </c>
      <c r="BK77" s="39">
        <f t="shared" si="2"/>
        <v>81.556090399723786</v>
      </c>
    </row>
    <row r="78" spans="1:63">
      <c r="A78" s="6"/>
      <c r="B78" s="11" t="s">
        <v>178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1.23604643333E-2</v>
      </c>
      <c r="I78" s="34">
        <v>0</v>
      </c>
      <c r="J78" s="34">
        <v>0</v>
      </c>
      <c r="K78" s="34">
        <v>0</v>
      </c>
      <c r="L78" s="34">
        <v>0.1689677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8.2544681333100015E-2</v>
      </c>
      <c r="AW78" s="34">
        <v>8.9566613333331997</v>
      </c>
      <c r="AX78" s="34">
        <v>0</v>
      </c>
      <c r="AY78" s="34">
        <v>0</v>
      </c>
      <c r="AZ78" s="34">
        <v>16.269775311999801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6.6055377332000006E-3</v>
      </c>
      <c r="BG78" s="34">
        <v>0</v>
      </c>
      <c r="BH78" s="34">
        <v>0</v>
      </c>
      <c r="BI78" s="34">
        <v>0</v>
      </c>
      <c r="BJ78" s="34">
        <v>0</v>
      </c>
      <c r="BK78" s="39">
        <f t="shared" si="2"/>
        <v>25.496915028732602</v>
      </c>
    </row>
    <row r="79" spans="1:63">
      <c r="A79" s="6"/>
      <c r="B79" s="11" t="s">
        <v>170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4.7445425966600001E-2</v>
      </c>
      <c r="I79" s="34">
        <v>0</v>
      </c>
      <c r="J79" s="34">
        <v>0</v>
      </c>
      <c r="K79" s="34">
        <v>0</v>
      </c>
      <c r="L79" s="34">
        <v>0.11156430000000001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1.1156429999999999E-3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0.1100954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3.9739726432994975</v>
      </c>
      <c r="AW79" s="34">
        <v>0.70943265799999999</v>
      </c>
      <c r="AX79" s="34">
        <v>0</v>
      </c>
      <c r="AY79" s="34">
        <v>0</v>
      </c>
      <c r="AZ79" s="34">
        <v>22.5288311991998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0.44737602796650006</v>
      </c>
      <c r="BG79" s="34">
        <v>0.2752385</v>
      </c>
      <c r="BH79" s="34">
        <v>0</v>
      </c>
      <c r="BI79" s="34">
        <v>0</v>
      </c>
      <c r="BJ79" s="34">
        <v>0.81765624666659997</v>
      </c>
      <c r="BK79" s="39">
        <f t="shared" si="2"/>
        <v>29.022728044098997</v>
      </c>
    </row>
    <row r="80" spans="1:63">
      <c r="A80" s="6"/>
      <c r="B80" s="11" t="s">
        <v>180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3.2765285833299997E-2</v>
      </c>
      <c r="I80" s="34">
        <v>5.3713583333333004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8.5632079999999995</v>
      </c>
      <c r="AD80" s="34">
        <v>0</v>
      </c>
      <c r="AE80" s="34">
        <v>0</v>
      </c>
      <c r="AF80" s="34">
        <v>0.65846974693329996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1.0441917157996001</v>
      </c>
      <c r="AW80" s="34">
        <v>9.2848351362999999</v>
      </c>
      <c r="AX80" s="34">
        <v>0</v>
      </c>
      <c r="AY80" s="34">
        <v>0</v>
      </c>
      <c r="AZ80" s="34">
        <v>9.3913992806998987</v>
      </c>
      <c r="BA80" s="34">
        <v>0</v>
      </c>
      <c r="BB80" s="34">
        <v>0</v>
      </c>
      <c r="BC80" s="34">
        <v>0</v>
      </c>
      <c r="BD80" s="34">
        <v>0</v>
      </c>
      <c r="BE80" s="34">
        <v>0</v>
      </c>
      <c r="BF80" s="34">
        <v>0.17031108589989996</v>
      </c>
      <c r="BG80" s="34">
        <v>0</v>
      </c>
      <c r="BH80" s="34">
        <v>0</v>
      </c>
      <c r="BI80" s="34">
        <v>0</v>
      </c>
      <c r="BJ80" s="34">
        <v>0</v>
      </c>
      <c r="BK80" s="39">
        <f t="shared" si="2"/>
        <v>34.516538584799299</v>
      </c>
    </row>
    <row r="81" spans="1:63">
      <c r="A81" s="6"/>
      <c r="B81" s="11" t="s">
        <v>185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5.5060199999999997E-2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2.6579902106000004</v>
      </c>
      <c r="AW81" s="34">
        <v>1.9946873015666</v>
      </c>
      <c r="AX81" s="34">
        <v>0</v>
      </c>
      <c r="AY81" s="34">
        <v>0</v>
      </c>
      <c r="AZ81" s="34">
        <v>31.717008856300009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34">
        <v>0.451149621</v>
      </c>
      <c r="BG81" s="34">
        <v>0</v>
      </c>
      <c r="BH81" s="34">
        <v>0</v>
      </c>
      <c r="BI81" s="34">
        <v>0</v>
      </c>
      <c r="BJ81" s="34">
        <v>0.82200993</v>
      </c>
      <c r="BK81" s="39">
        <f t="shared" si="2"/>
        <v>37.697906119466609</v>
      </c>
    </row>
    <row r="82" spans="1:63">
      <c r="A82" s="6"/>
      <c r="B82" s="11" t="s">
        <v>186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2.4577232166599999E-2</v>
      </c>
      <c r="I82" s="34">
        <v>6.2750379999999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0.3836388721333</v>
      </c>
      <c r="AD82" s="34">
        <v>0</v>
      </c>
      <c r="AE82" s="34">
        <v>0</v>
      </c>
      <c r="AF82" s="34">
        <v>0.64458161419990012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5.7944424049962029</v>
      </c>
      <c r="AW82" s="34">
        <v>3.4345861361331003</v>
      </c>
      <c r="AX82" s="34">
        <v>0</v>
      </c>
      <c r="AY82" s="34">
        <v>0</v>
      </c>
      <c r="AZ82" s="34">
        <v>39.974395967396376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0.76391465016569982</v>
      </c>
      <c r="BG82" s="34">
        <v>0</v>
      </c>
      <c r="BH82" s="34">
        <v>0</v>
      </c>
      <c r="BI82" s="34">
        <v>0</v>
      </c>
      <c r="BJ82" s="34">
        <v>1.7770288833329</v>
      </c>
      <c r="BK82" s="39">
        <f t="shared" si="2"/>
        <v>59.072203760523983</v>
      </c>
    </row>
    <row r="83" spans="1:63">
      <c r="A83" s="6"/>
      <c r="B83" s="11" t="s">
        <v>187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1.9894603166599998E-2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2.0362170366600003E-2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4.5650480345288011</v>
      </c>
      <c r="AW83" s="34">
        <v>1.3071802359997999</v>
      </c>
      <c r="AX83" s="34">
        <v>0</v>
      </c>
      <c r="AY83" s="34">
        <v>0</v>
      </c>
      <c r="AZ83" s="34">
        <v>36.578038459729747</v>
      </c>
      <c r="BA83" s="34">
        <v>0</v>
      </c>
      <c r="BB83" s="34">
        <v>0</v>
      </c>
      <c r="BC83" s="34">
        <v>0</v>
      </c>
      <c r="BD83" s="34">
        <v>0</v>
      </c>
      <c r="BE83" s="34">
        <v>0</v>
      </c>
      <c r="BF83" s="34">
        <v>0.45887158399909994</v>
      </c>
      <c r="BG83" s="34">
        <v>0</v>
      </c>
      <c r="BH83" s="34">
        <v>0</v>
      </c>
      <c r="BI83" s="34">
        <v>0</v>
      </c>
      <c r="BJ83" s="34">
        <v>1.3484384266660998</v>
      </c>
      <c r="BK83" s="39">
        <f t="shared" si="2"/>
        <v>44.297833514456748</v>
      </c>
    </row>
    <row r="84" spans="1:63">
      <c r="A84" s="6"/>
      <c r="B84" s="11" t="s">
        <v>188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8.60784715664E-2</v>
      </c>
      <c r="I84" s="34">
        <v>1.0020776666666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8.0166213332999985E-3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3.0279389794292002</v>
      </c>
      <c r="AW84" s="34">
        <v>0.65972301999979999</v>
      </c>
      <c r="AX84" s="34">
        <v>0</v>
      </c>
      <c r="AY84" s="34">
        <v>0</v>
      </c>
      <c r="AZ84" s="34">
        <v>15.783611018730893</v>
      </c>
      <c r="BA84" s="34">
        <v>0</v>
      </c>
      <c r="BB84" s="34">
        <v>0</v>
      </c>
      <c r="BC84" s="34">
        <v>0</v>
      </c>
      <c r="BD84" s="34">
        <v>0</v>
      </c>
      <c r="BE84" s="34">
        <v>0</v>
      </c>
      <c r="BF84" s="34">
        <v>0.52576925956559972</v>
      </c>
      <c r="BG84" s="34">
        <v>0</v>
      </c>
      <c r="BH84" s="34">
        <v>0</v>
      </c>
      <c r="BI84" s="34">
        <v>0</v>
      </c>
      <c r="BJ84" s="34">
        <v>0.7024363440996001</v>
      </c>
      <c r="BK84" s="39">
        <f t="shared" si="2"/>
        <v>21.795651381391391</v>
      </c>
    </row>
    <row r="85" spans="1:63">
      <c r="A85" s="6"/>
      <c r="B85" s="11" t="s">
        <v>194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4.2804064566500002E-2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0.19778366666659999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4.9115973062639009</v>
      </c>
      <c r="AW85" s="34">
        <v>1.7767455269665002</v>
      </c>
      <c r="AX85" s="34">
        <v>0</v>
      </c>
      <c r="AY85" s="34">
        <v>0</v>
      </c>
      <c r="AZ85" s="34">
        <v>60.788052598330438</v>
      </c>
      <c r="BA85" s="34">
        <v>0</v>
      </c>
      <c r="BB85" s="34">
        <v>0</v>
      </c>
      <c r="BC85" s="34">
        <v>0</v>
      </c>
      <c r="BD85" s="34">
        <v>0</v>
      </c>
      <c r="BE85" s="34">
        <v>0</v>
      </c>
      <c r="BF85" s="34">
        <v>0.76220406053250012</v>
      </c>
      <c r="BG85" s="34">
        <v>0</v>
      </c>
      <c r="BH85" s="34">
        <v>0</v>
      </c>
      <c r="BI85" s="34">
        <v>0</v>
      </c>
      <c r="BJ85" s="34">
        <v>1.8171265428330001</v>
      </c>
      <c r="BK85" s="39">
        <f t="shared" si="2"/>
        <v>70.296313766159429</v>
      </c>
    </row>
    <row r="86" spans="1:63">
      <c r="A86" s="6"/>
      <c r="B86" s="11" t="s">
        <v>195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3.8018308066600004E-2</v>
      </c>
      <c r="I86" s="34">
        <v>0</v>
      </c>
      <c r="J86" s="34">
        <v>0</v>
      </c>
      <c r="K86" s="34">
        <v>0</v>
      </c>
      <c r="L86" s="34">
        <v>0.17914385999990001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2.9935136200639008</v>
      </c>
      <c r="AW86" s="34">
        <v>4.7984271166664003</v>
      </c>
      <c r="AX86" s="34">
        <v>0</v>
      </c>
      <c r="AY86" s="34">
        <v>0</v>
      </c>
      <c r="AZ86" s="34">
        <v>18.520642482764998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34">
        <v>0.19154913543259999</v>
      </c>
      <c r="BG86" s="34">
        <v>0</v>
      </c>
      <c r="BH86" s="34">
        <v>0</v>
      </c>
      <c r="BI86" s="34">
        <v>0</v>
      </c>
      <c r="BJ86" s="34">
        <v>1.6856650699995999</v>
      </c>
      <c r="BK86" s="39">
        <f t="shared" si="2"/>
        <v>28.406959592993999</v>
      </c>
    </row>
    <row r="87" spans="1:63">
      <c r="A87" s="6"/>
      <c r="B87" s="11" t="s">
        <v>171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1.1146903331999999E-3</v>
      </c>
      <c r="I87" s="34">
        <v>121.94083283416641</v>
      </c>
      <c r="J87" s="34">
        <v>0</v>
      </c>
      <c r="K87" s="34">
        <v>0</v>
      </c>
      <c r="L87" s="34">
        <v>1.1602903333E-3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4.2725276472666005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4.1668918099899997E-2</v>
      </c>
      <c r="AW87" s="34">
        <v>0</v>
      </c>
      <c r="AX87" s="34">
        <v>0</v>
      </c>
      <c r="AY87" s="34">
        <v>0</v>
      </c>
      <c r="AZ87" s="34">
        <v>4.0434000000000001</v>
      </c>
      <c r="BA87" s="34">
        <v>0</v>
      </c>
      <c r="BB87" s="34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36.151000000000003</v>
      </c>
      <c r="BH87" s="34">
        <v>0</v>
      </c>
      <c r="BI87" s="34">
        <v>0</v>
      </c>
      <c r="BJ87" s="34">
        <v>0</v>
      </c>
      <c r="BK87" s="39">
        <f t="shared" si="2"/>
        <v>166.45170438019943</v>
      </c>
    </row>
    <row r="88" spans="1:63">
      <c r="A88" s="6"/>
      <c r="B88" s="11"/>
      <c r="C88" s="37"/>
      <c r="D88" s="34"/>
      <c r="E88" s="34"/>
      <c r="F88" s="34"/>
      <c r="G88" s="36"/>
      <c r="H88" s="37"/>
      <c r="I88" s="34"/>
      <c r="J88" s="34"/>
      <c r="K88" s="34"/>
      <c r="L88" s="36"/>
      <c r="M88" s="37"/>
      <c r="N88" s="34"/>
      <c r="O88" s="34"/>
      <c r="P88" s="34"/>
      <c r="Q88" s="36"/>
      <c r="R88" s="37"/>
      <c r="S88" s="34"/>
      <c r="T88" s="34"/>
      <c r="U88" s="34"/>
      <c r="V88" s="36"/>
      <c r="W88" s="37"/>
      <c r="X88" s="34"/>
      <c r="Y88" s="34"/>
      <c r="Z88" s="34"/>
      <c r="AA88" s="36"/>
      <c r="AB88" s="37"/>
      <c r="AC88" s="34"/>
      <c r="AD88" s="34"/>
      <c r="AE88" s="34"/>
      <c r="AF88" s="36"/>
      <c r="AG88" s="37"/>
      <c r="AH88" s="34"/>
      <c r="AI88" s="34"/>
      <c r="AJ88" s="34"/>
      <c r="AK88" s="36"/>
      <c r="AL88" s="37"/>
      <c r="AM88" s="34"/>
      <c r="AN88" s="34"/>
      <c r="AO88" s="34"/>
      <c r="AP88" s="36"/>
      <c r="AQ88" s="37"/>
      <c r="AR88" s="34"/>
      <c r="AS88" s="34"/>
      <c r="AT88" s="34"/>
      <c r="AU88" s="36"/>
      <c r="AV88" s="37"/>
      <c r="AW88" s="34"/>
      <c r="AX88" s="34"/>
      <c r="AY88" s="34"/>
      <c r="AZ88" s="36"/>
      <c r="BA88" s="37"/>
      <c r="BB88" s="34"/>
      <c r="BC88" s="34"/>
      <c r="BD88" s="34"/>
      <c r="BE88" s="36"/>
      <c r="BF88" s="37"/>
      <c r="BG88" s="34"/>
      <c r="BH88" s="34"/>
      <c r="BI88" s="34"/>
      <c r="BJ88" s="36"/>
      <c r="BK88" s="39"/>
    </row>
    <row r="89" spans="1:63">
      <c r="A89" s="6"/>
      <c r="B89" s="11" t="s">
        <v>95</v>
      </c>
      <c r="C89" s="37">
        <f>SUM(C19:C88)</f>
        <v>0</v>
      </c>
      <c r="D89" s="37">
        <f>SUM(D19:D88)</f>
        <v>0</v>
      </c>
      <c r="E89" s="37">
        <f>SUM(E19:E88)</f>
        <v>0</v>
      </c>
      <c r="F89" s="37">
        <f>SUM(F19:F88)</f>
        <v>0</v>
      </c>
      <c r="G89" s="37">
        <f t="shared" ref="G89:BJ89" si="3">SUM(G19:G88)</f>
        <v>0</v>
      </c>
      <c r="H89" s="37">
        <f t="shared" si="3"/>
        <v>3.2870030205952996</v>
      </c>
      <c r="I89" s="37">
        <f t="shared" si="3"/>
        <v>1515.7776300749963</v>
      </c>
      <c r="J89" s="37">
        <f t="shared" si="3"/>
        <v>0.79025749999999995</v>
      </c>
      <c r="K89" s="37">
        <f t="shared" si="3"/>
        <v>0</v>
      </c>
      <c r="L89" s="37">
        <f t="shared" si="3"/>
        <v>64.796748605230675</v>
      </c>
      <c r="M89" s="37">
        <f t="shared" si="3"/>
        <v>0</v>
      </c>
      <c r="N89" s="37">
        <f t="shared" si="3"/>
        <v>0</v>
      </c>
      <c r="O89" s="37">
        <f t="shared" si="3"/>
        <v>0</v>
      </c>
      <c r="P89" s="37">
        <f t="shared" si="3"/>
        <v>0</v>
      </c>
      <c r="Q89" s="37">
        <f t="shared" si="3"/>
        <v>0</v>
      </c>
      <c r="R89" s="37">
        <f t="shared" si="3"/>
        <v>0.47920912143229999</v>
      </c>
      <c r="S89" s="37">
        <f t="shared" si="3"/>
        <v>142.97081662076633</v>
      </c>
      <c r="T89" s="37">
        <f t="shared" si="3"/>
        <v>0</v>
      </c>
      <c r="U89" s="37">
        <f t="shared" si="3"/>
        <v>0</v>
      </c>
      <c r="V89" s="37">
        <f t="shared" si="3"/>
        <v>1.1550410099999999</v>
      </c>
      <c r="W89" s="37">
        <f t="shared" si="3"/>
        <v>0</v>
      </c>
      <c r="X89" s="37">
        <f t="shared" si="3"/>
        <v>0</v>
      </c>
      <c r="Y89" s="37">
        <f t="shared" si="3"/>
        <v>0</v>
      </c>
      <c r="Z89" s="37">
        <f t="shared" si="3"/>
        <v>0</v>
      </c>
      <c r="AA89" s="37">
        <f t="shared" si="3"/>
        <v>0</v>
      </c>
      <c r="AB89" s="37">
        <f t="shared" si="3"/>
        <v>0.28963142526640001</v>
      </c>
      <c r="AC89" s="37">
        <f t="shared" si="3"/>
        <v>21.1431759130997</v>
      </c>
      <c r="AD89" s="37">
        <f t="shared" si="3"/>
        <v>0</v>
      </c>
      <c r="AE89" s="37">
        <f t="shared" si="3"/>
        <v>0</v>
      </c>
      <c r="AF89" s="37">
        <f t="shared" si="3"/>
        <v>41.205702255765203</v>
      </c>
      <c r="AG89" s="37">
        <f t="shared" si="3"/>
        <v>0</v>
      </c>
      <c r="AH89" s="37">
        <f t="shared" si="3"/>
        <v>0</v>
      </c>
      <c r="AI89" s="37">
        <f t="shared" si="3"/>
        <v>0</v>
      </c>
      <c r="AJ89" s="37">
        <f t="shared" si="3"/>
        <v>0</v>
      </c>
      <c r="AK89" s="37">
        <f t="shared" si="3"/>
        <v>0</v>
      </c>
      <c r="AL89" s="37">
        <f t="shared" si="3"/>
        <v>6.2399726666499997E-2</v>
      </c>
      <c r="AM89" s="37">
        <f t="shared" si="3"/>
        <v>0.58566050000000003</v>
      </c>
      <c r="AN89" s="37">
        <f t="shared" si="3"/>
        <v>0</v>
      </c>
      <c r="AO89" s="37">
        <f t="shared" si="3"/>
        <v>0</v>
      </c>
      <c r="AP89" s="37">
        <f t="shared" si="3"/>
        <v>0.35156880000000001</v>
      </c>
      <c r="AQ89" s="37">
        <f t="shared" si="3"/>
        <v>0</v>
      </c>
      <c r="AR89" s="37">
        <f t="shared" si="3"/>
        <v>0</v>
      </c>
      <c r="AS89" s="37">
        <f t="shared" si="3"/>
        <v>0</v>
      </c>
      <c r="AT89" s="37">
        <f t="shared" si="3"/>
        <v>0</v>
      </c>
      <c r="AU89" s="37">
        <f t="shared" si="3"/>
        <v>0</v>
      </c>
      <c r="AV89" s="37">
        <f t="shared" si="3"/>
        <v>240.39292171843687</v>
      </c>
      <c r="AW89" s="37">
        <f t="shared" si="3"/>
        <v>482.85610883305503</v>
      </c>
      <c r="AX89" s="37">
        <f t="shared" si="3"/>
        <v>0</v>
      </c>
      <c r="AY89" s="37">
        <f t="shared" si="3"/>
        <v>0</v>
      </c>
      <c r="AZ89" s="37">
        <f t="shared" si="3"/>
        <v>1703.1451013094822</v>
      </c>
      <c r="BA89" s="37">
        <f t="shared" si="3"/>
        <v>0</v>
      </c>
      <c r="BB89" s="37">
        <f t="shared" si="3"/>
        <v>0</v>
      </c>
      <c r="BC89" s="37">
        <f t="shared" si="3"/>
        <v>0</v>
      </c>
      <c r="BD89" s="37">
        <f t="shared" si="3"/>
        <v>0</v>
      </c>
      <c r="BE89" s="37">
        <f t="shared" si="3"/>
        <v>0</v>
      </c>
      <c r="BF89" s="37">
        <f t="shared" si="3"/>
        <v>31.689150025910894</v>
      </c>
      <c r="BG89" s="37">
        <f t="shared" si="3"/>
        <v>209.72312975523269</v>
      </c>
      <c r="BH89" s="37">
        <f t="shared" si="3"/>
        <v>0</v>
      </c>
      <c r="BI89" s="37">
        <f t="shared" si="3"/>
        <v>0</v>
      </c>
      <c r="BJ89" s="37">
        <f t="shared" si="3"/>
        <v>76.843458781656807</v>
      </c>
      <c r="BK89" s="38">
        <f>SUM(BK19:BK88)</f>
        <v>4537.5447149975935</v>
      </c>
    </row>
    <row r="90" spans="1:63">
      <c r="A90" s="6" t="s">
        <v>82</v>
      </c>
      <c r="B90" s="10" t="s">
        <v>15</v>
      </c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2"/>
    </row>
    <row r="91" spans="1:63">
      <c r="A91" s="6"/>
      <c r="B91" s="11" t="s">
        <v>39</v>
      </c>
      <c r="C91" s="37"/>
      <c r="D91" s="34"/>
      <c r="E91" s="34"/>
      <c r="F91" s="34"/>
      <c r="G91" s="36"/>
      <c r="H91" s="37"/>
      <c r="I91" s="34"/>
      <c r="J91" s="34"/>
      <c r="K91" s="34"/>
      <c r="L91" s="36"/>
      <c r="M91" s="37"/>
      <c r="N91" s="34"/>
      <c r="O91" s="34"/>
      <c r="P91" s="34"/>
      <c r="Q91" s="36"/>
      <c r="R91" s="37"/>
      <c r="S91" s="34"/>
      <c r="T91" s="34"/>
      <c r="U91" s="34"/>
      <c r="V91" s="36"/>
      <c r="W91" s="37"/>
      <c r="X91" s="34"/>
      <c r="Y91" s="34"/>
      <c r="Z91" s="34"/>
      <c r="AA91" s="36"/>
      <c r="AB91" s="37"/>
      <c r="AC91" s="34"/>
      <c r="AD91" s="34"/>
      <c r="AE91" s="34"/>
      <c r="AF91" s="36"/>
      <c r="AG91" s="37"/>
      <c r="AH91" s="34"/>
      <c r="AI91" s="34"/>
      <c r="AJ91" s="34"/>
      <c r="AK91" s="36"/>
      <c r="AL91" s="37"/>
      <c r="AM91" s="34"/>
      <c r="AN91" s="34"/>
      <c r="AO91" s="34"/>
      <c r="AP91" s="36"/>
      <c r="AQ91" s="37"/>
      <c r="AR91" s="34"/>
      <c r="AS91" s="34"/>
      <c r="AT91" s="34"/>
      <c r="AU91" s="36"/>
      <c r="AV91" s="37"/>
      <c r="AW91" s="34"/>
      <c r="AX91" s="34"/>
      <c r="AY91" s="34"/>
      <c r="AZ91" s="36"/>
      <c r="BA91" s="37"/>
      <c r="BB91" s="34"/>
      <c r="BC91" s="34"/>
      <c r="BD91" s="34"/>
      <c r="BE91" s="36"/>
      <c r="BF91" s="37"/>
      <c r="BG91" s="34"/>
      <c r="BH91" s="34"/>
      <c r="BI91" s="34"/>
      <c r="BJ91" s="36"/>
      <c r="BK91" s="39"/>
    </row>
    <row r="92" spans="1:63">
      <c r="A92" s="6"/>
      <c r="B92" s="11" t="s">
        <v>94</v>
      </c>
      <c r="C92" s="37"/>
      <c r="D92" s="34"/>
      <c r="E92" s="34"/>
      <c r="F92" s="34"/>
      <c r="G92" s="36"/>
      <c r="H92" s="37"/>
      <c r="I92" s="34"/>
      <c r="J92" s="34"/>
      <c r="K92" s="34"/>
      <c r="L92" s="36"/>
      <c r="M92" s="37"/>
      <c r="N92" s="34"/>
      <c r="O92" s="34"/>
      <c r="P92" s="34"/>
      <c r="Q92" s="36"/>
      <c r="R92" s="37"/>
      <c r="S92" s="34"/>
      <c r="T92" s="34"/>
      <c r="U92" s="34"/>
      <c r="V92" s="36"/>
      <c r="W92" s="37"/>
      <c r="X92" s="34"/>
      <c r="Y92" s="34"/>
      <c r="Z92" s="34"/>
      <c r="AA92" s="36"/>
      <c r="AB92" s="37"/>
      <c r="AC92" s="34"/>
      <c r="AD92" s="34"/>
      <c r="AE92" s="34"/>
      <c r="AF92" s="36"/>
      <c r="AG92" s="37"/>
      <c r="AH92" s="34"/>
      <c r="AI92" s="34"/>
      <c r="AJ92" s="34"/>
      <c r="AK92" s="36"/>
      <c r="AL92" s="37"/>
      <c r="AM92" s="34"/>
      <c r="AN92" s="34"/>
      <c r="AO92" s="34"/>
      <c r="AP92" s="36"/>
      <c r="AQ92" s="37"/>
      <c r="AR92" s="34"/>
      <c r="AS92" s="34"/>
      <c r="AT92" s="34"/>
      <c r="AU92" s="36"/>
      <c r="AV92" s="37"/>
      <c r="AW92" s="34"/>
      <c r="AX92" s="34"/>
      <c r="AY92" s="34"/>
      <c r="AZ92" s="36"/>
      <c r="BA92" s="37"/>
      <c r="BB92" s="34"/>
      <c r="BC92" s="34"/>
      <c r="BD92" s="34"/>
      <c r="BE92" s="36"/>
      <c r="BF92" s="37"/>
      <c r="BG92" s="34"/>
      <c r="BH92" s="34"/>
      <c r="BI92" s="34"/>
      <c r="BJ92" s="36"/>
      <c r="BK92" s="39"/>
    </row>
    <row r="93" spans="1:63">
      <c r="A93" s="6" t="s">
        <v>84</v>
      </c>
      <c r="B93" s="10" t="s">
        <v>99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2"/>
    </row>
    <row r="94" spans="1:63">
      <c r="A94" s="6"/>
      <c r="B94" s="11" t="s">
        <v>39</v>
      </c>
      <c r="C94" s="37"/>
      <c r="D94" s="34"/>
      <c r="E94" s="34"/>
      <c r="F94" s="34"/>
      <c r="G94" s="36"/>
      <c r="H94" s="37"/>
      <c r="I94" s="34"/>
      <c r="J94" s="34"/>
      <c r="K94" s="34"/>
      <c r="L94" s="36"/>
      <c r="M94" s="37"/>
      <c r="N94" s="34"/>
      <c r="O94" s="34"/>
      <c r="P94" s="34"/>
      <c r="Q94" s="36"/>
      <c r="R94" s="37"/>
      <c r="S94" s="34"/>
      <c r="T94" s="34"/>
      <c r="U94" s="34"/>
      <c r="V94" s="36"/>
      <c r="W94" s="37"/>
      <c r="X94" s="34"/>
      <c r="Y94" s="34"/>
      <c r="Z94" s="34"/>
      <c r="AA94" s="36"/>
      <c r="AB94" s="37"/>
      <c r="AC94" s="34"/>
      <c r="AD94" s="34"/>
      <c r="AE94" s="34"/>
      <c r="AF94" s="36"/>
      <c r="AG94" s="37"/>
      <c r="AH94" s="34"/>
      <c r="AI94" s="34"/>
      <c r="AJ94" s="34"/>
      <c r="AK94" s="36"/>
      <c r="AL94" s="37"/>
      <c r="AM94" s="34"/>
      <c r="AN94" s="34"/>
      <c r="AO94" s="34"/>
      <c r="AP94" s="36"/>
      <c r="AQ94" s="37"/>
      <c r="AR94" s="34"/>
      <c r="AS94" s="34"/>
      <c r="AT94" s="34"/>
      <c r="AU94" s="36"/>
      <c r="AV94" s="37"/>
      <c r="AW94" s="34"/>
      <c r="AX94" s="34"/>
      <c r="AY94" s="34"/>
      <c r="AZ94" s="36"/>
      <c r="BA94" s="37"/>
      <c r="BB94" s="34"/>
      <c r="BC94" s="34"/>
      <c r="BD94" s="34"/>
      <c r="BE94" s="36"/>
      <c r="BF94" s="37"/>
      <c r="BG94" s="34"/>
      <c r="BH94" s="34"/>
      <c r="BI94" s="34"/>
      <c r="BJ94" s="36"/>
      <c r="BK94" s="39"/>
    </row>
    <row r="95" spans="1:63">
      <c r="A95" s="6"/>
      <c r="B95" s="11" t="s">
        <v>93</v>
      </c>
      <c r="C95" s="37"/>
      <c r="D95" s="34"/>
      <c r="E95" s="34"/>
      <c r="F95" s="34"/>
      <c r="G95" s="36"/>
      <c r="H95" s="37"/>
      <c r="I95" s="34"/>
      <c r="J95" s="34"/>
      <c r="K95" s="34"/>
      <c r="L95" s="36"/>
      <c r="M95" s="37"/>
      <c r="N95" s="34"/>
      <c r="O95" s="34"/>
      <c r="P95" s="34"/>
      <c r="Q95" s="36"/>
      <c r="R95" s="37"/>
      <c r="S95" s="34"/>
      <c r="T95" s="34"/>
      <c r="U95" s="34"/>
      <c r="V95" s="36"/>
      <c r="W95" s="37"/>
      <c r="X95" s="34"/>
      <c r="Y95" s="34"/>
      <c r="Z95" s="34"/>
      <c r="AA95" s="36"/>
      <c r="AB95" s="37"/>
      <c r="AC95" s="34"/>
      <c r="AD95" s="34"/>
      <c r="AE95" s="34"/>
      <c r="AF95" s="36"/>
      <c r="AG95" s="37"/>
      <c r="AH95" s="34"/>
      <c r="AI95" s="34"/>
      <c r="AJ95" s="34"/>
      <c r="AK95" s="36"/>
      <c r="AL95" s="37"/>
      <c r="AM95" s="34"/>
      <c r="AN95" s="34"/>
      <c r="AO95" s="34"/>
      <c r="AP95" s="36"/>
      <c r="AQ95" s="37"/>
      <c r="AR95" s="34"/>
      <c r="AS95" s="34"/>
      <c r="AT95" s="34"/>
      <c r="AU95" s="36"/>
      <c r="AV95" s="37"/>
      <c r="AW95" s="34"/>
      <c r="AX95" s="34"/>
      <c r="AY95" s="34"/>
      <c r="AZ95" s="36"/>
      <c r="BA95" s="37"/>
      <c r="BB95" s="34"/>
      <c r="BC95" s="34"/>
      <c r="BD95" s="34"/>
      <c r="BE95" s="36"/>
      <c r="BF95" s="37"/>
      <c r="BG95" s="34"/>
      <c r="BH95" s="34"/>
      <c r="BI95" s="34"/>
      <c r="BJ95" s="36"/>
      <c r="BK95" s="39"/>
    </row>
    <row r="96" spans="1:63">
      <c r="A96" s="6" t="s">
        <v>85</v>
      </c>
      <c r="B96" s="10" t="s">
        <v>16</v>
      </c>
      <c r="C96" s="6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2"/>
    </row>
    <row r="97" spans="1:63">
      <c r="A97" s="6"/>
      <c r="B97" s="11" t="s">
        <v>39</v>
      </c>
      <c r="C97" s="37"/>
      <c r="D97" s="34"/>
      <c r="E97" s="34"/>
      <c r="F97" s="34"/>
      <c r="G97" s="36"/>
      <c r="H97" s="37"/>
      <c r="I97" s="34"/>
      <c r="J97" s="34"/>
      <c r="K97" s="34"/>
      <c r="L97" s="36"/>
      <c r="M97" s="37"/>
      <c r="N97" s="34"/>
      <c r="O97" s="34"/>
      <c r="P97" s="34"/>
      <c r="Q97" s="36"/>
      <c r="R97" s="37"/>
      <c r="S97" s="34"/>
      <c r="T97" s="34"/>
      <c r="U97" s="34"/>
      <c r="V97" s="36"/>
      <c r="W97" s="37"/>
      <c r="X97" s="34"/>
      <c r="Y97" s="34"/>
      <c r="Z97" s="34"/>
      <c r="AA97" s="36"/>
      <c r="AB97" s="37"/>
      <c r="AC97" s="34"/>
      <c r="AD97" s="34"/>
      <c r="AE97" s="34"/>
      <c r="AF97" s="36"/>
      <c r="AG97" s="37"/>
      <c r="AH97" s="34"/>
      <c r="AI97" s="34"/>
      <c r="AJ97" s="34"/>
      <c r="AK97" s="36"/>
      <c r="AL97" s="37"/>
      <c r="AM97" s="34"/>
      <c r="AN97" s="34"/>
      <c r="AO97" s="34"/>
      <c r="AP97" s="36"/>
      <c r="AQ97" s="37"/>
      <c r="AR97" s="34"/>
      <c r="AS97" s="34"/>
      <c r="AT97" s="34"/>
      <c r="AU97" s="36"/>
      <c r="AV97" s="37"/>
      <c r="AW97" s="34"/>
      <c r="AX97" s="34"/>
      <c r="AY97" s="34"/>
      <c r="AZ97" s="36"/>
      <c r="BA97" s="37"/>
      <c r="BB97" s="34"/>
      <c r="BC97" s="34"/>
      <c r="BD97" s="34"/>
      <c r="BE97" s="36"/>
      <c r="BF97" s="37"/>
      <c r="BG97" s="34"/>
      <c r="BH97" s="34"/>
      <c r="BI97" s="34"/>
      <c r="BJ97" s="36"/>
      <c r="BK97" s="39"/>
    </row>
    <row r="98" spans="1:63">
      <c r="A98" s="6"/>
      <c r="B98" s="11" t="s">
        <v>148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7.7318760899700009E-2</v>
      </c>
      <c r="I98" s="34">
        <v>278.00324773149975</v>
      </c>
      <c r="J98" s="34">
        <v>0</v>
      </c>
      <c r="K98" s="34">
        <v>0</v>
      </c>
      <c r="L98" s="34">
        <v>3.2954204701665999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3.2830777332E-3</v>
      </c>
      <c r="S98" s="34">
        <v>0</v>
      </c>
      <c r="T98" s="34">
        <v>0</v>
      </c>
      <c r="U98" s="34">
        <v>0</v>
      </c>
      <c r="V98" s="34">
        <v>1.0409076966599999E-2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10.7600453450333</v>
      </c>
      <c r="AD98" s="34">
        <v>0</v>
      </c>
      <c r="AE98" s="34">
        <v>0</v>
      </c>
      <c r="AF98" s="34">
        <v>13.521827291766501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0.62566325466560024</v>
      </c>
      <c r="AW98" s="34">
        <v>72.245200301399507</v>
      </c>
      <c r="AX98" s="34">
        <v>0</v>
      </c>
      <c r="AY98" s="34">
        <v>0</v>
      </c>
      <c r="AZ98" s="34">
        <v>65.336698022665587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2.2607708299800001E-2</v>
      </c>
      <c r="BG98" s="34">
        <v>0</v>
      </c>
      <c r="BH98" s="34">
        <v>0</v>
      </c>
      <c r="BI98" s="34">
        <v>0</v>
      </c>
      <c r="BJ98" s="34">
        <v>0.59877588320000008</v>
      </c>
      <c r="BK98" s="39">
        <f>SUM(C98:BJ98)</f>
        <v>444.50049692429616</v>
      </c>
    </row>
    <row r="99" spans="1:63">
      <c r="A99" s="6"/>
      <c r="B99" s="11" t="s">
        <v>149</v>
      </c>
      <c r="C99" s="34">
        <v>0</v>
      </c>
      <c r="D99" s="34">
        <v>4.8863574099333</v>
      </c>
      <c r="E99" s="34">
        <v>0</v>
      </c>
      <c r="F99" s="34">
        <v>0</v>
      </c>
      <c r="G99" s="34">
        <v>0</v>
      </c>
      <c r="H99" s="34">
        <v>0.64677636016590001</v>
      </c>
      <c r="I99" s="34">
        <v>12.8991082598664</v>
      </c>
      <c r="J99" s="34">
        <v>25.175449536633302</v>
      </c>
      <c r="K99" s="34">
        <v>0</v>
      </c>
      <c r="L99" s="34">
        <v>7.8840906705661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0.1197162199332</v>
      </c>
      <c r="S99" s="34">
        <v>3.3743252865999005</v>
      </c>
      <c r="T99" s="34">
        <v>0</v>
      </c>
      <c r="U99" s="34">
        <v>1.2674561356</v>
      </c>
      <c r="V99" s="34">
        <v>0.23094085696640002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6.5004387133300007E-2</v>
      </c>
      <c r="AC99" s="34">
        <v>1.1823631787666</v>
      </c>
      <c r="AD99" s="34">
        <v>0</v>
      </c>
      <c r="AE99" s="34">
        <v>0</v>
      </c>
      <c r="AF99" s="34">
        <v>3.6479914991664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5.6684146999E-3</v>
      </c>
      <c r="AM99" s="34">
        <v>0.17950268693329999</v>
      </c>
      <c r="AN99" s="34">
        <v>0</v>
      </c>
      <c r="AO99" s="34">
        <v>0</v>
      </c>
      <c r="AP99" s="34">
        <v>0.47140927010000006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5.6574554066596976</v>
      </c>
      <c r="AW99" s="34">
        <v>203.55386671966389</v>
      </c>
      <c r="AX99" s="34">
        <v>0</v>
      </c>
      <c r="AY99" s="34">
        <v>0</v>
      </c>
      <c r="AZ99" s="34">
        <v>117.22610539636025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0.58835089279899988</v>
      </c>
      <c r="BG99" s="34">
        <v>4.7975760643666003</v>
      </c>
      <c r="BH99" s="34">
        <v>7.3524802967665996</v>
      </c>
      <c r="BI99" s="34">
        <v>0</v>
      </c>
      <c r="BJ99" s="34">
        <v>1.4295168749331002</v>
      </c>
      <c r="BK99" s="39">
        <f t="shared" ref="BK99:BK109" si="4">SUM(C99:BJ99)</f>
        <v>402.64151182461308</v>
      </c>
    </row>
    <row r="100" spans="1:63">
      <c r="A100" s="6"/>
      <c r="B100" s="11" t="s">
        <v>181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6.5407511366600002E-2</v>
      </c>
      <c r="I100" s="34">
        <v>0.26897775000000002</v>
      </c>
      <c r="J100" s="34">
        <v>0</v>
      </c>
      <c r="K100" s="34">
        <v>0</v>
      </c>
      <c r="L100" s="34">
        <v>2.9252853594333001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2.4128321799899998E-2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2.8030594033299997E-2</v>
      </c>
      <c r="AC100" s="34">
        <v>0.28030594316659996</v>
      </c>
      <c r="AD100" s="34">
        <v>0</v>
      </c>
      <c r="AE100" s="34">
        <v>0</v>
      </c>
      <c r="AF100" s="34">
        <v>1.0711726666665999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2.2688117934305003</v>
      </c>
      <c r="AW100" s="34">
        <v>18.163654896132599</v>
      </c>
      <c r="AX100" s="34">
        <v>0</v>
      </c>
      <c r="AY100" s="34">
        <v>0</v>
      </c>
      <c r="AZ100" s="34">
        <v>46.256915220364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0.35478494653280002</v>
      </c>
      <c r="BG100" s="34">
        <v>1.4166207336998999</v>
      </c>
      <c r="BH100" s="34">
        <v>0</v>
      </c>
      <c r="BI100" s="34">
        <v>0</v>
      </c>
      <c r="BJ100" s="34">
        <v>1.1525718789996999</v>
      </c>
      <c r="BK100" s="39">
        <f t="shared" si="4"/>
        <v>74.276667615625797</v>
      </c>
    </row>
    <row r="101" spans="1:63">
      <c r="A101" s="6"/>
      <c r="B101" s="11" t="s">
        <v>150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2.5163984399899999E-2</v>
      </c>
      <c r="I101" s="34">
        <v>1.6666666633299999E-2</v>
      </c>
      <c r="J101" s="34">
        <v>0</v>
      </c>
      <c r="K101" s="34">
        <v>0</v>
      </c>
      <c r="L101" s="34">
        <v>0.75065243423319994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2.0111560110645996</v>
      </c>
      <c r="AW101" s="34">
        <v>10.345770871699598</v>
      </c>
      <c r="AX101" s="34">
        <v>1.4768769896665999</v>
      </c>
      <c r="AY101" s="34">
        <v>0</v>
      </c>
      <c r="AZ101" s="34">
        <v>17.189663495065407</v>
      </c>
      <c r="BA101" s="34">
        <v>0</v>
      </c>
      <c r="BB101" s="34">
        <v>0</v>
      </c>
      <c r="BC101" s="34">
        <v>0</v>
      </c>
      <c r="BD101" s="34">
        <v>0</v>
      </c>
      <c r="BE101" s="34">
        <v>0</v>
      </c>
      <c r="BF101" s="34">
        <v>0.26833001743250001</v>
      </c>
      <c r="BG101" s="34">
        <v>0.1975197957</v>
      </c>
      <c r="BH101" s="34">
        <v>0</v>
      </c>
      <c r="BI101" s="34">
        <v>0</v>
      </c>
      <c r="BJ101" s="34">
        <v>0.20967442559989999</v>
      </c>
      <c r="BK101" s="39">
        <f t="shared" si="4"/>
        <v>32.491474691495007</v>
      </c>
    </row>
    <row r="102" spans="1:63">
      <c r="A102" s="6"/>
      <c r="B102" s="11" t="s">
        <v>151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2.7740844366500001E-2</v>
      </c>
      <c r="I102" s="34">
        <v>1.0328649999666</v>
      </c>
      <c r="J102" s="34">
        <v>0</v>
      </c>
      <c r="K102" s="34">
        <v>0</v>
      </c>
      <c r="L102" s="34">
        <v>72.924535398733198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1.01620166666E-2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1.00728733333E-2</v>
      </c>
      <c r="AC102" s="34">
        <v>0</v>
      </c>
      <c r="AD102" s="34">
        <v>0</v>
      </c>
      <c r="AE102" s="34">
        <v>0</v>
      </c>
      <c r="AF102" s="34">
        <v>0.2014574666666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0.4029519091985001</v>
      </c>
      <c r="AW102" s="34">
        <v>7.0120929964664995</v>
      </c>
      <c r="AX102" s="34">
        <v>0</v>
      </c>
      <c r="AY102" s="34">
        <v>0</v>
      </c>
      <c r="AZ102" s="34">
        <v>3.9999143092993998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0.11549359783300001</v>
      </c>
      <c r="BG102" s="34">
        <v>0</v>
      </c>
      <c r="BH102" s="34">
        <v>0</v>
      </c>
      <c r="BI102" s="34">
        <v>0</v>
      </c>
      <c r="BJ102" s="34">
        <v>2.52486666666E-2</v>
      </c>
      <c r="BK102" s="39">
        <f t="shared" si="4"/>
        <v>85.762535079196795</v>
      </c>
    </row>
    <row r="103" spans="1:63">
      <c r="A103" s="6"/>
      <c r="B103" s="11" t="s">
        <v>152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0.48093675563319999</v>
      </c>
      <c r="I103" s="34">
        <v>134.75741775203329</v>
      </c>
      <c r="J103" s="34">
        <v>0</v>
      </c>
      <c r="K103" s="34">
        <v>0</v>
      </c>
      <c r="L103" s="34">
        <v>298.82869638956657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1.44854254666E-2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48.876486575766599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9.7707453366499997E-2</v>
      </c>
      <c r="AW103" s="34">
        <v>24.998026536766499</v>
      </c>
      <c r="AX103" s="34">
        <v>0</v>
      </c>
      <c r="AY103" s="34">
        <v>0</v>
      </c>
      <c r="AZ103" s="34">
        <v>1.6570339575997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1.2599214066600001E-2</v>
      </c>
      <c r="BG103" s="34">
        <v>0</v>
      </c>
      <c r="BH103" s="34">
        <v>0</v>
      </c>
      <c r="BI103" s="34">
        <v>0</v>
      </c>
      <c r="BJ103" s="34">
        <v>3.9197640333E-3</v>
      </c>
      <c r="BK103" s="39">
        <f t="shared" si="4"/>
        <v>509.72730982429886</v>
      </c>
    </row>
    <row r="104" spans="1:63">
      <c r="A104" s="6"/>
      <c r="B104" s="11" t="s">
        <v>153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0.21230431809939998</v>
      </c>
      <c r="I104" s="34">
        <v>30.750625506966401</v>
      </c>
      <c r="J104" s="34">
        <v>0</v>
      </c>
      <c r="K104" s="34">
        <v>0</v>
      </c>
      <c r="L104" s="34">
        <v>1.2000786120663003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2.3264684066500001E-2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0.38225848900000003</v>
      </c>
      <c r="AD104" s="34">
        <v>0</v>
      </c>
      <c r="AE104" s="34">
        <v>0</v>
      </c>
      <c r="AF104" s="34">
        <v>0.1102040727998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0.58874544756320046</v>
      </c>
      <c r="AW104" s="34">
        <v>9.5111849391325993</v>
      </c>
      <c r="AX104" s="34">
        <v>0</v>
      </c>
      <c r="AY104" s="34">
        <v>0</v>
      </c>
      <c r="AZ104" s="34">
        <v>5.0155086553320007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3.1320855799400006E-2</v>
      </c>
      <c r="BG104" s="34">
        <v>0</v>
      </c>
      <c r="BH104" s="34">
        <v>0</v>
      </c>
      <c r="BI104" s="34">
        <v>0</v>
      </c>
      <c r="BJ104" s="34">
        <v>0</v>
      </c>
      <c r="BK104" s="39">
        <f t="shared" si="4"/>
        <v>47.825495580825596</v>
      </c>
    </row>
    <row r="105" spans="1:63">
      <c r="A105" s="6"/>
      <c r="B105" s="11" t="s">
        <v>154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0.14323932179939999</v>
      </c>
      <c r="I105" s="34">
        <v>184.2457001641331</v>
      </c>
      <c r="J105" s="34">
        <v>2.6671138592666002</v>
      </c>
      <c r="K105" s="34">
        <v>0</v>
      </c>
      <c r="L105" s="34">
        <v>32.892530956799696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6.0040567599899994E-2</v>
      </c>
      <c r="S105" s="34">
        <v>110.274404907533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6.9931018133200004E-2</v>
      </c>
      <c r="AC105" s="34">
        <v>0.8330748140666</v>
      </c>
      <c r="AD105" s="34">
        <v>0</v>
      </c>
      <c r="AE105" s="34">
        <v>0</v>
      </c>
      <c r="AF105" s="34">
        <v>23.694937907133099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0.24310247313330002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4.5852403307276042</v>
      </c>
      <c r="AW105" s="34">
        <v>238.40776751286472</v>
      </c>
      <c r="AX105" s="34">
        <v>0</v>
      </c>
      <c r="AY105" s="34">
        <v>0</v>
      </c>
      <c r="AZ105" s="34">
        <v>227.86286403482956</v>
      </c>
      <c r="BA105" s="34">
        <v>0</v>
      </c>
      <c r="BB105" s="34">
        <v>0</v>
      </c>
      <c r="BC105" s="34">
        <v>0</v>
      </c>
      <c r="BD105" s="34">
        <v>0</v>
      </c>
      <c r="BE105" s="34">
        <v>0</v>
      </c>
      <c r="BF105" s="34">
        <v>1.0080765278317001</v>
      </c>
      <c r="BG105" s="34">
        <v>1.4450171586665999</v>
      </c>
      <c r="BH105" s="34">
        <v>0</v>
      </c>
      <c r="BI105" s="34">
        <v>0</v>
      </c>
      <c r="BJ105" s="34">
        <v>5.7975035984329999</v>
      </c>
      <c r="BK105" s="39">
        <f t="shared" si="4"/>
        <v>834.23054515295121</v>
      </c>
    </row>
    <row r="106" spans="1:63">
      <c r="A106" s="6"/>
      <c r="B106" s="11" t="s">
        <v>155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0.74921126773269997</v>
      </c>
      <c r="I106" s="34">
        <v>481.0668936418993</v>
      </c>
      <c r="J106" s="34">
        <v>0</v>
      </c>
      <c r="K106" s="34">
        <v>0</v>
      </c>
      <c r="L106" s="34">
        <v>47.128649562432798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2.2970804999600001E-2</v>
      </c>
      <c r="S106" s="34">
        <v>187.40419570956601</v>
      </c>
      <c r="T106" s="34">
        <v>0</v>
      </c>
      <c r="U106" s="34">
        <v>0</v>
      </c>
      <c r="V106" s="34">
        <v>0.23629598066659999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7.7296801665996995</v>
      </c>
      <c r="AC106" s="34">
        <v>5.4257853516665007</v>
      </c>
      <c r="AD106" s="34">
        <v>0</v>
      </c>
      <c r="AE106" s="34">
        <v>0</v>
      </c>
      <c r="AF106" s="34">
        <v>51.214418637232903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3.5086422899999997E-2</v>
      </c>
      <c r="AM106" s="34">
        <v>2.5276782064666001</v>
      </c>
      <c r="AN106" s="34">
        <v>0</v>
      </c>
      <c r="AO106" s="34">
        <v>0</v>
      </c>
      <c r="AP106" s="34">
        <v>3.0007566399999998E-2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15.2217015380907</v>
      </c>
      <c r="AW106" s="34">
        <v>420.68002799956173</v>
      </c>
      <c r="AX106" s="34">
        <v>0</v>
      </c>
      <c r="AY106" s="34">
        <v>0</v>
      </c>
      <c r="AZ106" s="34">
        <v>594.7034611842538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1.3444079371985997</v>
      </c>
      <c r="BG106" s="34">
        <v>143.76</v>
      </c>
      <c r="BH106" s="34">
        <v>0</v>
      </c>
      <c r="BI106" s="34">
        <v>0</v>
      </c>
      <c r="BJ106" s="34">
        <v>24.795870231698405</v>
      </c>
      <c r="BK106" s="39">
        <f t="shared" si="4"/>
        <v>1984.0763422093657</v>
      </c>
    </row>
    <row r="107" spans="1:63">
      <c r="A107" s="6"/>
      <c r="B107" s="11" t="s">
        <v>156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0.54125288846609998</v>
      </c>
      <c r="I107" s="34">
        <v>301.55314637346629</v>
      </c>
      <c r="J107" s="34">
        <v>0</v>
      </c>
      <c r="K107" s="34">
        <v>0</v>
      </c>
      <c r="L107" s="34">
        <v>30.111795593299597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1.3304785333E-3</v>
      </c>
      <c r="S107" s="34">
        <v>0</v>
      </c>
      <c r="T107" s="34">
        <v>0</v>
      </c>
      <c r="U107" s="34">
        <v>0</v>
      </c>
      <c r="V107" s="34">
        <v>1.2396705033300001E-2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2.0546778933299998E-2</v>
      </c>
      <c r="AC107" s="34">
        <v>23.032092468466601</v>
      </c>
      <c r="AD107" s="34">
        <v>0</v>
      </c>
      <c r="AE107" s="34">
        <v>0</v>
      </c>
      <c r="AF107" s="34">
        <v>37.965655852333008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0.41648042919930006</v>
      </c>
      <c r="AW107" s="34">
        <v>233.58126008946539</v>
      </c>
      <c r="AX107" s="34">
        <v>0</v>
      </c>
      <c r="AY107" s="34">
        <v>0</v>
      </c>
      <c r="AZ107" s="34">
        <v>28.504626970364903</v>
      </c>
      <c r="BA107" s="34">
        <v>0</v>
      </c>
      <c r="BB107" s="34">
        <v>0</v>
      </c>
      <c r="BC107" s="34">
        <v>0</v>
      </c>
      <c r="BD107" s="34">
        <v>0</v>
      </c>
      <c r="BE107" s="34">
        <v>0</v>
      </c>
      <c r="BF107" s="34">
        <v>3.8886411833099994E-2</v>
      </c>
      <c r="BG107" s="34">
        <v>125.91903781429959</v>
      </c>
      <c r="BH107" s="34">
        <v>0</v>
      </c>
      <c r="BI107" s="34">
        <v>0</v>
      </c>
      <c r="BJ107" s="34">
        <v>0.1116835608</v>
      </c>
      <c r="BK107" s="39">
        <f t="shared" si="4"/>
        <v>781.81019241449383</v>
      </c>
    </row>
    <row r="108" spans="1:63">
      <c r="A108" s="6"/>
      <c r="B108" s="11" t="s">
        <v>157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2.6492111495985</v>
      </c>
      <c r="I108" s="34">
        <v>1235.7429297841975</v>
      </c>
      <c r="J108" s="34">
        <v>33.369164043566599</v>
      </c>
      <c r="K108" s="34">
        <v>0</v>
      </c>
      <c r="L108" s="34">
        <v>149.64362464169886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0.18401133056589999</v>
      </c>
      <c r="S108" s="34">
        <v>290.09598105263319</v>
      </c>
      <c r="T108" s="34">
        <v>0</v>
      </c>
      <c r="U108" s="34">
        <v>0.55024458909999996</v>
      </c>
      <c r="V108" s="34">
        <v>1.4633832866599999E-2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0.1812040332664</v>
      </c>
      <c r="AC108" s="34">
        <v>178.44488103289891</v>
      </c>
      <c r="AD108" s="34">
        <v>0</v>
      </c>
      <c r="AE108" s="34">
        <v>0</v>
      </c>
      <c r="AF108" s="34">
        <v>40.991288012699592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2.4159624166500002E-2</v>
      </c>
      <c r="AM108" s="34">
        <v>1.05310248333E-2</v>
      </c>
      <c r="AN108" s="34">
        <v>0</v>
      </c>
      <c r="AO108" s="34">
        <v>0</v>
      </c>
      <c r="AP108" s="34">
        <v>8.5238456733300008E-2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5.6670381355570028</v>
      </c>
      <c r="AW108" s="34">
        <v>444.73188974749615</v>
      </c>
      <c r="AX108" s="34">
        <v>0.13334912263330001</v>
      </c>
      <c r="AY108" s="34">
        <v>0</v>
      </c>
      <c r="AZ108" s="34">
        <v>167.73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1.0894261820643001</v>
      </c>
      <c r="BG108" s="34">
        <v>13.8851075472998</v>
      </c>
      <c r="BH108" s="34">
        <v>11.752872013433199</v>
      </c>
      <c r="BI108" s="34">
        <v>0</v>
      </c>
      <c r="BJ108" s="34">
        <v>7.0946705738997995</v>
      </c>
      <c r="BK108" s="39">
        <f t="shared" si="4"/>
        <v>2584.0714559312087</v>
      </c>
    </row>
    <row r="109" spans="1:63" s="18" customFormat="1">
      <c r="A109" s="6"/>
      <c r="B109" s="11" t="s">
        <v>92</v>
      </c>
      <c r="C109" s="37">
        <f>SUM(C98:C108)</f>
        <v>0</v>
      </c>
      <c r="D109" s="37">
        <f t="shared" ref="D109:BJ109" si="5">SUM(D98:D108)</f>
        <v>4.8863574099333</v>
      </c>
      <c r="E109" s="37">
        <f t="shared" si="5"/>
        <v>0</v>
      </c>
      <c r="F109" s="37">
        <f t="shared" si="5"/>
        <v>0</v>
      </c>
      <c r="G109" s="37">
        <f t="shared" si="5"/>
        <v>0</v>
      </c>
      <c r="H109" s="37">
        <f t="shared" si="5"/>
        <v>5.6185631625279004</v>
      </c>
      <c r="I109" s="37">
        <f t="shared" si="5"/>
        <v>2660.3375786306615</v>
      </c>
      <c r="J109" s="37">
        <f t="shared" si="5"/>
        <v>61.2117274394665</v>
      </c>
      <c r="K109" s="37">
        <f t="shared" si="5"/>
        <v>0</v>
      </c>
      <c r="L109" s="37">
        <f t="shared" si="5"/>
        <v>647.58536008899614</v>
      </c>
      <c r="M109" s="37">
        <f t="shared" si="5"/>
        <v>0</v>
      </c>
      <c r="N109" s="37">
        <f t="shared" si="5"/>
        <v>0</v>
      </c>
      <c r="O109" s="37">
        <f t="shared" si="5"/>
        <v>0</v>
      </c>
      <c r="P109" s="37">
        <f t="shared" si="5"/>
        <v>0</v>
      </c>
      <c r="Q109" s="37">
        <f t="shared" si="5"/>
        <v>0</v>
      </c>
      <c r="R109" s="37">
        <f t="shared" si="5"/>
        <v>0.46339292736469995</v>
      </c>
      <c r="S109" s="37">
        <f t="shared" si="5"/>
        <v>591.1489069563321</v>
      </c>
      <c r="T109" s="37">
        <f t="shared" si="5"/>
        <v>0</v>
      </c>
      <c r="U109" s="37">
        <f t="shared" si="5"/>
        <v>1.8177007246999999</v>
      </c>
      <c r="V109" s="37">
        <f t="shared" si="5"/>
        <v>0.50467645249949999</v>
      </c>
      <c r="W109" s="37">
        <f t="shared" si="5"/>
        <v>0</v>
      </c>
      <c r="X109" s="37">
        <f t="shared" si="5"/>
        <v>0</v>
      </c>
      <c r="Y109" s="37">
        <f t="shared" si="5"/>
        <v>0</v>
      </c>
      <c r="Z109" s="37">
        <f t="shared" si="5"/>
        <v>0</v>
      </c>
      <c r="AA109" s="37">
        <f t="shared" si="5"/>
        <v>0</v>
      </c>
      <c r="AB109" s="37">
        <f t="shared" si="5"/>
        <v>8.1044698514324995</v>
      </c>
      <c r="AC109" s="37">
        <f t="shared" si="5"/>
        <v>220.34080662306511</v>
      </c>
      <c r="AD109" s="37">
        <f t="shared" si="5"/>
        <v>0</v>
      </c>
      <c r="AE109" s="37">
        <f t="shared" si="5"/>
        <v>0</v>
      </c>
      <c r="AF109" s="37">
        <f t="shared" si="5"/>
        <v>221.2954399822311</v>
      </c>
      <c r="AG109" s="37">
        <f t="shared" si="5"/>
        <v>0</v>
      </c>
      <c r="AH109" s="37">
        <f t="shared" si="5"/>
        <v>0</v>
      </c>
      <c r="AI109" s="37">
        <f t="shared" si="5"/>
        <v>0</v>
      </c>
      <c r="AJ109" s="37">
        <f t="shared" si="5"/>
        <v>0</v>
      </c>
      <c r="AK109" s="37">
        <f t="shared" si="5"/>
        <v>0</v>
      </c>
      <c r="AL109" s="37">
        <f t="shared" si="5"/>
        <v>6.4914461766400006E-2</v>
      </c>
      <c r="AM109" s="37">
        <f t="shared" si="5"/>
        <v>2.7177119182332001</v>
      </c>
      <c r="AN109" s="37">
        <f t="shared" si="5"/>
        <v>0</v>
      </c>
      <c r="AO109" s="37">
        <f t="shared" si="5"/>
        <v>0</v>
      </c>
      <c r="AP109" s="37">
        <f t="shared" si="5"/>
        <v>0.82975776636660015</v>
      </c>
      <c r="AQ109" s="37">
        <f t="shared" si="5"/>
        <v>0</v>
      </c>
      <c r="AR109" s="37">
        <f t="shared" si="5"/>
        <v>0</v>
      </c>
      <c r="AS109" s="37">
        <f t="shared" si="5"/>
        <v>0</v>
      </c>
      <c r="AT109" s="37">
        <f t="shared" si="5"/>
        <v>0</v>
      </c>
      <c r="AU109" s="37">
        <f t="shared" si="5"/>
        <v>0</v>
      </c>
      <c r="AV109" s="37">
        <f t="shared" si="5"/>
        <v>37.542951709523201</v>
      </c>
      <c r="AW109" s="37">
        <f t="shared" si="5"/>
        <v>1683.230742610649</v>
      </c>
      <c r="AX109" s="37">
        <f t="shared" si="5"/>
        <v>1.6102261122999</v>
      </c>
      <c r="AY109" s="37">
        <f t="shared" si="5"/>
        <v>0</v>
      </c>
      <c r="AZ109" s="37">
        <f t="shared" si="5"/>
        <v>1275.4827912461346</v>
      </c>
      <c r="BA109" s="37">
        <f t="shared" si="5"/>
        <v>0</v>
      </c>
      <c r="BB109" s="37">
        <f t="shared" si="5"/>
        <v>0</v>
      </c>
      <c r="BC109" s="37">
        <f t="shared" si="5"/>
        <v>0</v>
      </c>
      <c r="BD109" s="37">
        <f t="shared" si="5"/>
        <v>0</v>
      </c>
      <c r="BE109" s="37">
        <f t="shared" si="5"/>
        <v>0</v>
      </c>
      <c r="BF109" s="37">
        <f t="shared" si="5"/>
        <v>4.8742842916907998</v>
      </c>
      <c r="BG109" s="37">
        <f t="shared" si="5"/>
        <v>291.42087911403246</v>
      </c>
      <c r="BH109" s="37">
        <f t="shared" si="5"/>
        <v>19.105352310199798</v>
      </c>
      <c r="BI109" s="37">
        <f t="shared" si="5"/>
        <v>0</v>
      </c>
      <c r="BJ109" s="37">
        <f t="shared" si="5"/>
        <v>41.21943545826381</v>
      </c>
      <c r="BK109" s="38">
        <f t="shared" si="4"/>
        <v>7781.414027248371</v>
      </c>
    </row>
    <row r="110" spans="1:63">
      <c r="A110" s="6"/>
      <c r="B110" s="16" t="s">
        <v>83</v>
      </c>
      <c r="C110" s="42">
        <f>C11+C15+C89+C92+C95+C109</f>
        <v>0</v>
      </c>
      <c r="D110" s="42">
        <f t="shared" ref="D110:BJ110" si="6">D11+D15+D89+D92+D95+D109</f>
        <v>332.91309991666657</v>
      </c>
      <c r="E110" s="42">
        <f t="shared" si="6"/>
        <v>0</v>
      </c>
      <c r="F110" s="42">
        <f t="shared" si="6"/>
        <v>0</v>
      </c>
      <c r="G110" s="42">
        <f t="shared" si="6"/>
        <v>0</v>
      </c>
      <c r="H110" s="42">
        <f t="shared" si="6"/>
        <v>9.5685533902214992</v>
      </c>
      <c r="I110" s="42">
        <f t="shared" si="6"/>
        <v>7305.2030373845218</v>
      </c>
      <c r="J110" s="42">
        <f t="shared" si="6"/>
        <v>511.49457375883219</v>
      </c>
      <c r="K110" s="42">
        <f t="shared" si="6"/>
        <v>0</v>
      </c>
      <c r="L110" s="42">
        <f t="shared" si="6"/>
        <v>800.74087136745891</v>
      </c>
      <c r="M110" s="42">
        <f t="shared" si="6"/>
        <v>0</v>
      </c>
      <c r="N110" s="42">
        <f t="shared" si="6"/>
        <v>0</v>
      </c>
      <c r="O110" s="42">
        <f t="shared" si="6"/>
        <v>0</v>
      </c>
      <c r="P110" s="42">
        <f t="shared" si="6"/>
        <v>0</v>
      </c>
      <c r="Q110" s="42">
        <f t="shared" si="6"/>
        <v>0</v>
      </c>
      <c r="R110" s="42">
        <f t="shared" si="6"/>
        <v>1.0621137734630999</v>
      </c>
      <c r="S110" s="42">
        <f t="shared" si="6"/>
        <v>740.06109839716487</v>
      </c>
      <c r="T110" s="42">
        <f t="shared" si="6"/>
        <v>2.5005726924666001</v>
      </c>
      <c r="U110" s="42">
        <f t="shared" si="6"/>
        <v>1.8177007246999999</v>
      </c>
      <c r="V110" s="42">
        <f t="shared" si="6"/>
        <v>1.8566625437994</v>
      </c>
      <c r="W110" s="42">
        <f t="shared" si="6"/>
        <v>0</v>
      </c>
      <c r="X110" s="42">
        <f t="shared" si="6"/>
        <v>0</v>
      </c>
      <c r="Y110" s="42">
        <f t="shared" si="6"/>
        <v>0</v>
      </c>
      <c r="Z110" s="42">
        <f t="shared" si="6"/>
        <v>0</v>
      </c>
      <c r="AA110" s="42">
        <f t="shared" si="6"/>
        <v>0</v>
      </c>
      <c r="AB110" s="42">
        <f t="shared" si="6"/>
        <v>8.4945740522986988</v>
      </c>
      <c r="AC110" s="42">
        <f t="shared" si="6"/>
        <v>306.72616219396451</v>
      </c>
      <c r="AD110" s="42">
        <f t="shared" si="6"/>
        <v>0</v>
      </c>
      <c r="AE110" s="42">
        <f t="shared" si="6"/>
        <v>0</v>
      </c>
      <c r="AF110" s="42">
        <f t="shared" si="6"/>
        <v>286.42362844766262</v>
      </c>
      <c r="AG110" s="42">
        <f t="shared" si="6"/>
        <v>0</v>
      </c>
      <c r="AH110" s="42">
        <f t="shared" si="6"/>
        <v>0</v>
      </c>
      <c r="AI110" s="42">
        <f t="shared" si="6"/>
        <v>0</v>
      </c>
      <c r="AJ110" s="42">
        <f t="shared" si="6"/>
        <v>0</v>
      </c>
      <c r="AK110" s="42">
        <f t="shared" si="6"/>
        <v>0</v>
      </c>
      <c r="AL110" s="42">
        <f t="shared" si="6"/>
        <v>0.12731418843289999</v>
      </c>
      <c r="AM110" s="42">
        <f t="shared" si="6"/>
        <v>3.3033724182332</v>
      </c>
      <c r="AN110" s="42">
        <f t="shared" si="6"/>
        <v>0</v>
      </c>
      <c r="AO110" s="42">
        <f t="shared" si="6"/>
        <v>0</v>
      </c>
      <c r="AP110" s="42">
        <f t="shared" si="6"/>
        <v>1.5712831554999003</v>
      </c>
      <c r="AQ110" s="42">
        <f t="shared" si="6"/>
        <v>0</v>
      </c>
      <c r="AR110" s="42">
        <f t="shared" si="6"/>
        <v>0</v>
      </c>
      <c r="AS110" s="42">
        <f t="shared" si="6"/>
        <v>0</v>
      </c>
      <c r="AT110" s="42">
        <f t="shared" si="6"/>
        <v>0</v>
      </c>
      <c r="AU110" s="42">
        <f t="shared" si="6"/>
        <v>0</v>
      </c>
      <c r="AV110" s="42">
        <f t="shared" si="6"/>
        <v>280.07920931955516</v>
      </c>
      <c r="AW110" s="42">
        <f t="shared" si="6"/>
        <v>3776.933909220098</v>
      </c>
      <c r="AX110" s="42">
        <f t="shared" si="6"/>
        <v>41.715356700199898</v>
      </c>
      <c r="AY110" s="42">
        <f t="shared" si="6"/>
        <v>0</v>
      </c>
      <c r="AZ110" s="42">
        <f t="shared" si="6"/>
        <v>3292.4791896189804</v>
      </c>
      <c r="BA110" s="42">
        <f t="shared" si="6"/>
        <v>0</v>
      </c>
      <c r="BB110" s="42">
        <f t="shared" si="6"/>
        <v>0</v>
      </c>
      <c r="BC110" s="42">
        <f t="shared" si="6"/>
        <v>0</v>
      </c>
      <c r="BD110" s="42">
        <f t="shared" si="6"/>
        <v>0</v>
      </c>
      <c r="BE110" s="42">
        <f t="shared" si="6"/>
        <v>0</v>
      </c>
      <c r="BF110" s="42">
        <f t="shared" si="6"/>
        <v>36.767192403500893</v>
      </c>
      <c r="BG110" s="42">
        <f t="shared" si="6"/>
        <v>616.12551315946484</v>
      </c>
      <c r="BH110" s="42">
        <f t="shared" si="6"/>
        <v>19.105352310199798</v>
      </c>
      <c r="BI110" s="42">
        <f t="shared" si="6"/>
        <v>0</v>
      </c>
      <c r="BJ110" s="42">
        <f t="shared" si="6"/>
        <v>132.92709886162032</v>
      </c>
      <c r="BK110" s="38">
        <f>BK11+BK15+BK89+BK92+BK95+BK109</f>
        <v>18509.997439999006</v>
      </c>
    </row>
    <row r="111" spans="1:63" ht="3.75" customHeight="1">
      <c r="A111" s="6"/>
      <c r="B111" s="17"/>
      <c r="C111" s="60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2"/>
    </row>
    <row r="112" spans="1:63">
      <c r="A112" s="6" t="s">
        <v>1</v>
      </c>
      <c r="B112" s="7" t="s">
        <v>7</v>
      </c>
      <c r="C112" s="60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2"/>
    </row>
    <row r="113" spans="1:63" s="18" customFormat="1">
      <c r="A113" s="6" t="s">
        <v>79</v>
      </c>
      <c r="B113" s="10" t="s">
        <v>2</v>
      </c>
      <c r="C113" s="67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9"/>
    </row>
    <row r="114" spans="1:63" s="18" customFormat="1">
      <c r="A114" s="6"/>
      <c r="B114" s="11" t="s">
        <v>39</v>
      </c>
      <c r="C114" s="42"/>
      <c r="D114" s="43"/>
      <c r="E114" s="43"/>
      <c r="F114" s="43"/>
      <c r="G114" s="33"/>
      <c r="H114" s="42"/>
      <c r="I114" s="43"/>
      <c r="J114" s="43"/>
      <c r="K114" s="43"/>
      <c r="L114" s="33"/>
      <c r="M114" s="42"/>
      <c r="N114" s="43"/>
      <c r="O114" s="43"/>
      <c r="P114" s="43"/>
      <c r="Q114" s="33"/>
      <c r="R114" s="42"/>
      <c r="S114" s="43"/>
      <c r="T114" s="43"/>
      <c r="U114" s="43"/>
      <c r="V114" s="33"/>
      <c r="W114" s="42"/>
      <c r="X114" s="43"/>
      <c r="Y114" s="43"/>
      <c r="Z114" s="43"/>
      <c r="AA114" s="33"/>
      <c r="AB114" s="42"/>
      <c r="AC114" s="43"/>
      <c r="AD114" s="43"/>
      <c r="AE114" s="43"/>
      <c r="AF114" s="33"/>
      <c r="AG114" s="42"/>
      <c r="AH114" s="43"/>
      <c r="AI114" s="43"/>
      <c r="AJ114" s="43"/>
      <c r="AK114" s="33"/>
      <c r="AL114" s="42"/>
      <c r="AM114" s="43"/>
      <c r="AN114" s="43"/>
      <c r="AO114" s="43"/>
      <c r="AP114" s="33"/>
      <c r="AQ114" s="42"/>
      <c r="AR114" s="43"/>
      <c r="AS114" s="43"/>
      <c r="AT114" s="43"/>
      <c r="AU114" s="33"/>
      <c r="AV114" s="42"/>
      <c r="AW114" s="43"/>
      <c r="AX114" s="43"/>
      <c r="AY114" s="43"/>
      <c r="AZ114" s="33"/>
      <c r="BA114" s="42"/>
      <c r="BB114" s="43"/>
      <c r="BC114" s="43"/>
      <c r="BD114" s="43"/>
      <c r="BE114" s="33"/>
      <c r="BF114" s="42"/>
      <c r="BG114" s="43"/>
      <c r="BH114" s="43"/>
      <c r="BI114" s="43"/>
      <c r="BJ114" s="33"/>
      <c r="BK114" s="38"/>
    </row>
    <row r="115" spans="1:63" s="18" customFormat="1">
      <c r="A115" s="6"/>
      <c r="B115" s="11" t="s">
        <v>158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1.3616558781319998</v>
      </c>
      <c r="I115" s="34">
        <v>1.3533333333299999E-2</v>
      </c>
      <c r="J115" s="34">
        <v>0</v>
      </c>
      <c r="K115" s="34">
        <v>0</v>
      </c>
      <c r="L115" s="34">
        <v>8.8439238399800002E-2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0.33875948556469998</v>
      </c>
      <c r="S115" s="34">
        <v>0</v>
      </c>
      <c r="T115" s="34">
        <v>0</v>
      </c>
      <c r="U115" s="34">
        <v>0</v>
      </c>
      <c r="V115" s="34">
        <v>8.1730533300000005E-5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6.2841798833099996E-2</v>
      </c>
      <c r="AC115" s="34">
        <v>0</v>
      </c>
      <c r="AD115" s="34">
        <v>0</v>
      </c>
      <c r="AE115" s="34">
        <v>0</v>
      </c>
      <c r="AF115" s="34">
        <v>4.6600560966600001E-2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6.6574601000000009E-3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34.213351214879289</v>
      </c>
      <c r="AW115" s="34">
        <v>3.9824297733100006E-2</v>
      </c>
      <c r="AX115" s="34">
        <v>0</v>
      </c>
      <c r="AY115" s="34">
        <v>0</v>
      </c>
      <c r="AZ115" s="34">
        <v>0.65381602829950003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9.0751239645863944</v>
      </c>
      <c r="BG115" s="34">
        <v>1.2301597666E-3</v>
      </c>
      <c r="BH115" s="34">
        <v>0</v>
      </c>
      <c r="BI115" s="34">
        <v>0</v>
      </c>
      <c r="BJ115" s="34">
        <v>5.5337751266600003E-2</v>
      </c>
      <c r="BK115" s="39">
        <f>SUM(C115:BJ115)</f>
        <v>45.957252902394281</v>
      </c>
    </row>
    <row r="116" spans="1:63" s="18" customFormat="1">
      <c r="A116" s="6"/>
      <c r="B116" s="11" t="s">
        <v>88</v>
      </c>
      <c r="C116" s="42">
        <f>SUM(C115)</f>
        <v>0</v>
      </c>
      <c r="D116" s="42">
        <f t="shared" ref="D116:BJ116" si="7">SUM(D115)</f>
        <v>0</v>
      </c>
      <c r="E116" s="42">
        <f t="shared" si="7"/>
        <v>0</v>
      </c>
      <c r="F116" s="42">
        <f t="shared" si="7"/>
        <v>0</v>
      </c>
      <c r="G116" s="42">
        <f t="shared" si="7"/>
        <v>0</v>
      </c>
      <c r="H116" s="42">
        <f t="shared" si="7"/>
        <v>1.3616558781319998</v>
      </c>
      <c r="I116" s="42">
        <f t="shared" si="7"/>
        <v>1.3533333333299999E-2</v>
      </c>
      <c r="J116" s="42">
        <f t="shared" si="7"/>
        <v>0</v>
      </c>
      <c r="K116" s="42">
        <f t="shared" si="7"/>
        <v>0</v>
      </c>
      <c r="L116" s="42">
        <f t="shared" si="7"/>
        <v>8.8439238399800002E-2</v>
      </c>
      <c r="M116" s="42">
        <f t="shared" si="7"/>
        <v>0</v>
      </c>
      <c r="N116" s="42">
        <f t="shared" si="7"/>
        <v>0</v>
      </c>
      <c r="O116" s="42">
        <f t="shared" si="7"/>
        <v>0</v>
      </c>
      <c r="P116" s="42">
        <f t="shared" si="7"/>
        <v>0</v>
      </c>
      <c r="Q116" s="42">
        <f t="shared" si="7"/>
        <v>0</v>
      </c>
      <c r="R116" s="42">
        <f t="shared" si="7"/>
        <v>0.33875948556469998</v>
      </c>
      <c r="S116" s="42">
        <f t="shared" si="7"/>
        <v>0</v>
      </c>
      <c r="T116" s="42">
        <f t="shared" si="7"/>
        <v>0</v>
      </c>
      <c r="U116" s="42">
        <f t="shared" si="7"/>
        <v>0</v>
      </c>
      <c r="V116" s="42">
        <f t="shared" si="7"/>
        <v>8.1730533300000005E-5</v>
      </c>
      <c r="W116" s="42">
        <f t="shared" si="7"/>
        <v>0</v>
      </c>
      <c r="X116" s="42">
        <f t="shared" si="7"/>
        <v>0</v>
      </c>
      <c r="Y116" s="42">
        <f t="shared" si="7"/>
        <v>0</v>
      </c>
      <c r="Z116" s="42">
        <f t="shared" si="7"/>
        <v>0</v>
      </c>
      <c r="AA116" s="42">
        <f t="shared" si="7"/>
        <v>0</v>
      </c>
      <c r="AB116" s="42">
        <f t="shared" si="7"/>
        <v>6.2841798833099996E-2</v>
      </c>
      <c r="AC116" s="42">
        <f t="shared" si="7"/>
        <v>0</v>
      </c>
      <c r="AD116" s="42">
        <f t="shared" si="7"/>
        <v>0</v>
      </c>
      <c r="AE116" s="42">
        <f t="shared" si="7"/>
        <v>0</v>
      </c>
      <c r="AF116" s="42">
        <f t="shared" si="7"/>
        <v>4.6600560966600001E-2</v>
      </c>
      <c r="AG116" s="42">
        <f t="shared" si="7"/>
        <v>0</v>
      </c>
      <c r="AH116" s="42">
        <f t="shared" si="7"/>
        <v>0</v>
      </c>
      <c r="AI116" s="42">
        <f t="shared" si="7"/>
        <v>0</v>
      </c>
      <c r="AJ116" s="42">
        <f t="shared" si="7"/>
        <v>0</v>
      </c>
      <c r="AK116" s="42">
        <f t="shared" si="7"/>
        <v>0</v>
      </c>
      <c r="AL116" s="42">
        <f t="shared" si="7"/>
        <v>6.6574601000000009E-3</v>
      </c>
      <c r="AM116" s="42">
        <f t="shared" si="7"/>
        <v>0</v>
      </c>
      <c r="AN116" s="42">
        <f t="shared" si="7"/>
        <v>0</v>
      </c>
      <c r="AO116" s="42">
        <f t="shared" si="7"/>
        <v>0</v>
      </c>
      <c r="AP116" s="42">
        <f t="shared" si="7"/>
        <v>0</v>
      </c>
      <c r="AQ116" s="42">
        <f t="shared" si="7"/>
        <v>0</v>
      </c>
      <c r="AR116" s="42">
        <f t="shared" si="7"/>
        <v>0</v>
      </c>
      <c r="AS116" s="42">
        <f t="shared" si="7"/>
        <v>0</v>
      </c>
      <c r="AT116" s="42">
        <f t="shared" si="7"/>
        <v>0</v>
      </c>
      <c r="AU116" s="42">
        <f t="shared" si="7"/>
        <v>0</v>
      </c>
      <c r="AV116" s="42">
        <f>SUM(AV115)</f>
        <v>34.213351214879289</v>
      </c>
      <c r="AW116" s="42">
        <f t="shared" si="7"/>
        <v>3.9824297733100006E-2</v>
      </c>
      <c r="AX116" s="42">
        <f t="shared" si="7"/>
        <v>0</v>
      </c>
      <c r="AY116" s="42">
        <f t="shared" si="7"/>
        <v>0</v>
      </c>
      <c r="AZ116" s="42">
        <f t="shared" si="7"/>
        <v>0.65381602829950003</v>
      </c>
      <c r="BA116" s="42">
        <f t="shared" si="7"/>
        <v>0</v>
      </c>
      <c r="BB116" s="42">
        <f t="shared" si="7"/>
        <v>0</v>
      </c>
      <c r="BC116" s="42">
        <f t="shared" si="7"/>
        <v>0</v>
      </c>
      <c r="BD116" s="42">
        <f t="shared" si="7"/>
        <v>0</v>
      </c>
      <c r="BE116" s="42">
        <f t="shared" si="7"/>
        <v>0</v>
      </c>
      <c r="BF116" s="42">
        <f t="shared" si="7"/>
        <v>9.0751239645863944</v>
      </c>
      <c r="BG116" s="42">
        <f t="shared" si="7"/>
        <v>1.2301597666E-3</v>
      </c>
      <c r="BH116" s="42">
        <f t="shared" si="7"/>
        <v>0</v>
      </c>
      <c r="BI116" s="42">
        <f t="shared" si="7"/>
        <v>0</v>
      </c>
      <c r="BJ116" s="42">
        <f t="shared" si="7"/>
        <v>5.5337751266600003E-2</v>
      </c>
      <c r="BK116" s="38">
        <f t="shared" ref="BK116" si="8">SUM(BK115)</f>
        <v>45.957252902394281</v>
      </c>
    </row>
    <row r="117" spans="1:63">
      <c r="A117" s="6" t="s">
        <v>80</v>
      </c>
      <c r="B117" s="10" t="s">
        <v>17</v>
      </c>
      <c r="C117" s="60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2"/>
    </row>
    <row r="118" spans="1:63">
      <c r="A118" s="6"/>
      <c r="B118" s="11" t="s">
        <v>39</v>
      </c>
      <c r="C118" s="37"/>
      <c r="D118" s="34"/>
      <c r="E118" s="34"/>
      <c r="F118" s="34"/>
      <c r="G118" s="36"/>
      <c r="H118" s="37"/>
      <c r="I118" s="34"/>
      <c r="J118" s="34"/>
      <c r="K118" s="34"/>
      <c r="L118" s="36"/>
      <c r="M118" s="37"/>
      <c r="N118" s="34"/>
      <c r="O118" s="34"/>
      <c r="P118" s="34"/>
      <c r="Q118" s="36"/>
      <c r="R118" s="37"/>
      <c r="S118" s="34"/>
      <c r="T118" s="34"/>
      <c r="U118" s="34"/>
      <c r="V118" s="36"/>
      <c r="W118" s="37"/>
      <c r="X118" s="34"/>
      <c r="Y118" s="34"/>
      <c r="Z118" s="34"/>
      <c r="AA118" s="36"/>
      <c r="AB118" s="37"/>
      <c r="AC118" s="34"/>
      <c r="AD118" s="34"/>
      <c r="AE118" s="34"/>
      <c r="AF118" s="36"/>
      <c r="AG118" s="37"/>
      <c r="AH118" s="34"/>
      <c r="AI118" s="34"/>
      <c r="AJ118" s="34"/>
      <c r="AK118" s="36"/>
      <c r="AL118" s="37"/>
      <c r="AM118" s="34"/>
      <c r="AN118" s="34"/>
      <c r="AO118" s="34"/>
      <c r="AP118" s="36"/>
      <c r="AQ118" s="37"/>
      <c r="AR118" s="34"/>
      <c r="AS118" s="34"/>
      <c r="AT118" s="34"/>
      <c r="AU118" s="36"/>
      <c r="AV118" s="37"/>
      <c r="AW118" s="34"/>
      <c r="AX118" s="34"/>
      <c r="AY118" s="34"/>
      <c r="AZ118" s="36"/>
      <c r="BA118" s="37"/>
      <c r="BB118" s="34"/>
      <c r="BC118" s="34"/>
      <c r="BD118" s="34"/>
      <c r="BE118" s="36"/>
      <c r="BF118" s="37"/>
      <c r="BG118" s="34"/>
      <c r="BH118" s="34"/>
      <c r="BI118" s="34"/>
      <c r="BJ118" s="36"/>
      <c r="BK118" s="39"/>
    </row>
    <row r="119" spans="1:63">
      <c r="A119" s="6"/>
      <c r="B119" s="11" t="s">
        <v>159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2.1696268427984995</v>
      </c>
      <c r="I119" s="34">
        <v>0.14454433429979999</v>
      </c>
      <c r="J119" s="34">
        <v>0</v>
      </c>
      <c r="K119" s="34">
        <v>0</v>
      </c>
      <c r="L119" s="34">
        <v>6.8775716495664012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0.31107842529849999</v>
      </c>
      <c r="S119" s="34">
        <v>0</v>
      </c>
      <c r="T119" s="34">
        <v>0</v>
      </c>
      <c r="U119" s="34">
        <v>0</v>
      </c>
      <c r="V119" s="34">
        <v>0.15499229703320003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8.321712016640001E-2</v>
      </c>
      <c r="AC119" s="34">
        <v>9.2630294033300004E-2</v>
      </c>
      <c r="AD119" s="34">
        <v>0</v>
      </c>
      <c r="AE119" s="34">
        <v>0</v>
      </c>
      <c r="AF119" s="34">
        <v>6.2080593057664988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6.8814833999900002E-2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40.966231913807384</v>
      </c>
      <c r="AW119" s="34">
        <v>2.9847578762653</v>
      </c>
      <c r="AX119" s="34">
        <v>1.6297514347333</v>
      </c>
      <c r="AY119" s="34">
        <v>0</v>
      </c>
      <c r="AZ119" s="34">
        <v>25.482470508296906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7.2163293349735946</v>
      </c>
      <c r="BG119" s="34">
        <v>4.42372183998E-2</v>
      </c>
      <c r="BH119" s="34">
        <v>0</v>
      </c>
      <c r="BI119" s="34">
        <v>0</v>
      </c>
      <c r="BJ119" s="34">
        <v>0.37295018569989996</v>
      </c>
      <c r="BK119" s="39">
        <f>SUM(C119:BJ119)</f>
        <v>94.807263575138691</v>
      </c>
    </row>
    <row r="120" spans="1:63">
      <c r="A120" s="6"/>
      <c r="B120" s="11" t="s">
        <v>175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0.2831068988332</v>
      </c>
      <c r="I120" s="34">
        <v>128.16479123996649</v>
      </c>
      <c r="J120" s="34">
        <v>0</v>
      </c>
      <c r="K120" s="34">
        <v>0</v>
      </c>
      <c r="L120" s="34">
        <v>21.158804585099801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2.3231398266599999E-2</v>
      </c>
      <c r="S120" s="34">
        <v>0.1048465753333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0.9336284746985003</v>
      </c>
      <c r="AW120" s="34">
        <v>22.261697490566196</v>
      </c>
      <c r="AX120" s="34">
        <v>0</v>
      </c>
      <c r="AY120" s="34">
        <v>0</v>
      </c>
      <c r="AZ120" s="34">
        <v>53.58983354523172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0.12805957543280003</v>
      </c>
      <c r="BG120" s="34">
        <v>0.56239948989999999</v>
      </c>
      <c r="BH120" s="34">
        <v>0</v>
      </c>
      <c r="BI120" s="34">
        <v>0</v>
      </c>
      <c r="BJ120" s="34">
        <v>1.1592425623333</v>
      </c>
      <c r="BK120" s="39">
        <f>SUM(C120:BJ120)</f>
        <v>228.36964183566195</v>
      </c>
    </row>
    <row r="121" spans="1:63">
      <c r="A121" s="6"/>
      <c r="B121" s="11" t="s">
        <v>189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3.0646178166400001E-2</v>
      </c>
      <c r="I121" s="34">
        <v>1.19666666333E-2</v>
      </c>
      <c r="J121" s="34">
        <v>0</v>
      </c>
      <c r="K121" s="34">
        <v>0</v>
      </c>
      <c r="L121" s="34">
        <v>3.3953664499899998E-2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4.1977485E-3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1.4346557873290009</v>
      </c>
      <c r="AW121" s="34">
        <v>0.13293626056659999</v>
      </c>
      <c r="AX121" s="34">
        <v>0</v>
      </c>
      <c r="AY121" s="34">
        <v>0</v>
      </c>
      <c r="AZ121" s="34">
        <v>3.0009832601997002</v>
      </c>
      <c r="BA121" s="34">
        <v>0</v>
      </c>
      <c r="BB121" s="34">
        <v>0</v>
      </c>
      <c r="BC121" s="34">
        <v>0</v>
      </c>
      <c r="BD121" s="34">
        <v>0</v>
      </c>
      <c r="BE121" s="34">
        <v>0</v>
      </c>
      <c r="BF121" s="34">
        <v>0.1094821835654</v>
      </c>
      <c r="BG121" s="34">
        <v>0</v>
      </c>
      <c r="BH121" s="34">
        <v>0</v>
      </c>
      <c r="BI121" s="34">
        <v>0</v>
      </c>
      <c r="BJ121" s="34">
        <v>0.18564501959990001</v>
      </c>
      <c r="BK121" s="39">
        <f t="shared" ref="BK121:BK124" si="9">SUM(C121:BJ121)</f>
        <v>4.9444667690602015</v>
      </c>
    </row>
    <row r="122" spans="1:63">
      <c r="A122" s="6"/>
      <c r="B122" s="11" t="s">
        <v>160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2.1570937000312993</v>
      </c>
      <c r="I122" s="34">
        <v>6.56417349333E-2</v>
      </c>
      <c r="J122" s="34">
        <v>0</v>
      </c>
      <c r="K122" s="34">
        <v>0</v>
      </c>
      <c r="L122" s="34">
        <v>1.4740193667330002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0.43060686873160003</v>
      </c>
      <c r="S122" s="34">
        <v>0</v>
      </c>
      <c r="T122" s="34">
        <v>0</v>
      </c>
      <c r="U122" s="34">
        <v>0</v>
      </c>
      <c r="V122" s="34">
        <v>2.8494714933300001E-2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2.4789899966600002E-2</v>
      </c>
      <c r="AC122" s="34">
        <v>1.5226531606666001</v>
      </c>
      <c r="AD122" s="34">
        <v>0</v>
      </c>
      <c r="AE122" s="34">
        <v>0</v>
      </c>
      <c r="AF122" s="34">
        <v>1.9325987220665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1.1879308000000001E-3</v>
      </c>
      <c r="AM122" s="34">
        <v>0</v>
      </c>
      <c r="AN122" s="34">
        <v>0</v>
      </c>
      <c r="AO122" s="34">
        <v>0</v>
      </c>
      <c r="AP122" s="34">
        <v>2.33588956333E-2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29.587158740073122</v>
      </c>
      <c r="AW122" s="34">
        <v>70.793296405099014</v>
      </c>
      <c r="AX122" s="34">
        <v>0</v>
      </c>
      <c r="AY122" s="34">
        <v>0</v>
      </c>
      <c r="AZ122" s="34">
        <v>32.834856666398693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6.5792850308428976</v>
      </c>
      <c r="BG122" s="34">
        <v>0.14215602206629999</v>
      </c>
      <c r="BH122" s="34">
        <v>0</v>
      </c>
      <c r="BI122" s="34">
        <v>0</v>
      </c>
      <c r="BJ122" s="34">
        <v>5.3211487066599991E-2</v>
      </c>
      <c r="BK122" s="39">
        <f t="shared" si="9"/>
        <v>147.6504093460421</v>
      </c>
    </row>
    <row r="123" spans="1:63">
      <c r="A123" s="6"/>
      <c r="B123" s="11" t="s">
        <v>190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0.165305824533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3.5932457166299996E-2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12.878028476459997</v>
      </c>
      <c r="AW123" s="34">
        <v>0.73687001216660009</v>
      </c>
      <c r="AX123" s="34">
        <v>0</v>
      </c>
      <c r="AY123" s="34">
        <v>0</v>
      </c>
      <c r="AZ123" s="34">
        <v>20.236498974064691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1.5261845397983995</v>
      </c>
      <c r="BG123" s="34">
        <v>0.17000131579989999</v>
      </c>
      <c r="BH123" s="34">
        <v>0</v>
      </c>
      <c r="BI123" s="34">
        <v>0</v>
      </c>
      <c r="BJ123" s="34">
        <v>0.17000131579989999</v>
      </c>
      <c r="BK123" s="39">
        <f t="shared" ref="BK123" si="10">SUM(C123:BJ123)</f>
        <v>35.918822915788787</v>
      </c>
    </row>
    <row r="124" spans="1:63">
      <c r="A124" s="6"/>
      <c r="B124" s="11" t="s">
        <v>196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0.1119204885332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1.4680575599599999E-2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1.4847445000000001E-2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4.4253848975588985</v>
      </c>
      <c r="AW124" s="34">
        <v>0.34644088333320006</v>
      </c>
      <c r="AX124" s="34">
        <v>0</v>
      </c>
      <c r="AY124" s="34">
        <v>0</v>
      </c>
      <c r="AZ124" s="34">
        <v>17.829162986997698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0.4247437906648</v>
      </c>
      <c r="BG124" s="34">
        <v>0</v>
      </c>
      <c r="BH124" s="34">
        <v>0</v>
      </c>
      <c r="BI124" s="34">
        <v>0</v>
      </c>
      <c r="BJ124" s="34">
        <v>4.3245497548331011</v>
      </c>
      <c r="BK124" s="39">
        <f t="shared" si="9"/>
        <v>27.491730822520495</v>
      </c>
    </row>
    <row r="125" spans="1:63">
      <c r="A125" s="6"/>
      <c r="B125" s="11" t="s">
        <v>199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8.0269429399999995E-2</v>
      </c>
      <c r="I125" s="34">
        <v>0</v>
      </c>
      <c r="J125" s="34">
        <v>0</v>
      </c>
      <c r="K125" s="34">
        <v>0</v>
      </c>
      <c r="L125" s="34">
        <v>0.21488359999990003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0.13723549239970001</v>
      </c>
      <c r="S125" s="34">
        <v>0</v>
      </c>
      <c r="T125" s="34">
        <v>0</v>
      </c>
      <c r="U125" s="34">
        <v>0</v>
      </c>
      <c r="V125" s="34">
        <v>0.15758137999999999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7.4811874595623058</v>
      </c>
      <c r="AW125" s="34">
        <v>0.82050369999960004</v>
      </c>
      <c r="AX125" s="34">
        <v>0</v>
      </c>
      <c r="AY125" s="34">
        <v>0</v>
      </c>
      <c r="AZ125" s="34">
        <v>21.471272741564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5.7012443174977019</v>
      </c>
      <c r="BG125" s="34">
        <v>0</v>
      </c>
      <c r="BH125" s="34">
        <v>0</v>
      </c>
      <c r="BI125" s="34">
        <v>0</v>
      </c>
      <c r="BJ125" s="34">
        <v>5.59</v>
      </c>
      <c r="BK125" s="39">
        <f t="shared" ref="BK125:BK126" si="11">SUM(C125:BJ125)</f>
        <v>41.654178120423211</v>
      </c>
    </row>
    <row r="126" spans="1:63">
      <c r="A126" s="6"/>
      <c r="B126" s="11" t="s">
        <v>200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9.1838426999000019E-3</v>
      </c>
      <c r="I126" s="34">
        <v>0</v>
      </c>
      <c r="J126" s="34">
        <v>0</v>
      </c>
      <c r="K126" s="34">
        <v>0</v>
      </c>
      <c r="L126" s="34">
        <v>9.9933000000000001E-3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8.4943050000000004E-4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0.24591684239520006</v>
      </c>
      <c r="AW126" s="34">
        <v>0.13289404333319998</v>
      </c>
      <c r="AX126" s="34">
        <v>0</v>
      </c>
      <c r="AY126" s="34">
        <v>0</v>
      </c>
      <c r="AZ126" s="34">
        <v>1.1911348972319002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5.8579294631499981E-2</v>
      </c>
      <c r="BG126" s="34">
        <v>0</v>
      </c>
      <c r="BH126" s="34">
        <v>0</v>
      </c>
      <c r="BI126" s="34">
        <v>0</v>
      </c>
      <c r="BJ126" s="34">
        <v>2.4980083333200002E-2</v>
      </c>
      <c r="BK126" s="39">
        <f t="shared" si="11"/>
        <v>1.6735317341249003</v>
      </c>
    </row>
    <row r="127" spans="1:63" s="18" customFormat="1">
      <c r="A127" s="6"/>
      <c r="B127" s="16" t="s">
        <v>89</v>
      </c>
      <c r="C127" s="37">
        <f>SUM(C119:C126)</f>
        <v>0</v>
      </c>
      <c r="D127" s="37">
        <f t="shared" ref="D127:BJ127" si="12">SUM(D119:D126)</f>
        <v>0</v>
      </c>
      <c r="E127" s="37">
        <f t="shared" si="12"/>
        <v>0</v>
      </c>
      <c r="F127" s="37">
        <f t="shared" si="12"/>
        <v>0</v>
      </c>
      <c r="G127" s="37">
        <f t="shared" si="12"/>
        <v>0</v>
      </c>
      <c r="H127" s="37">
        <f t="shared" si="12"/>
        <v>5.0071532049954994</v>
      </c>
      <c r="I127" s="37">
        <f t="shared" si="12"/>
        <v>128.38694397583291</v>
      </c>
      <c r="J127" s="37">
        <f t="shared" si="12"/>
        <v>0</v>
      </c>
      <c r="K127" s="37">
        <f t="shared" si="12"/>
        <v>0</v>
      </c>
      <c r="L127" s="37">
        <f t="shared" si="12"/>
        <v>29.769226165899006</v>
      </c>
      <c r="M127" s="37">
        <f t="shared" si="12"/>
        <v>0</v>
      </c>
      <c r="N127" s="37">
        <f t="shared" si="12"/>
        <v>0</v>
      </c>
      <c r="O127" s="37">
        <f t="shared" si="12"/>
        <v>0</v>
      </c>
      <c r="P127" s="37">
        <f t="shared" si="12"/>
        <v>0</v>
      </c>
      <c r="Q127" s="37">
        <f t="shared" si="12"/>
        <v>0</v>
      </c>
      <c r="R127" s="37">
        <f t="shared" si="12"/>
        <v>0.95781239646229999</v>
      </c>
      <c r="S127" s="37">
        <f t="shared" si="12"/>
        <v>0.1048465753333</v>
      </c>
      <c r="T127" s="37">
        <f t="shared" si="12"/>
        <v>0</v>
      </c>
      <c r="U127" s="37">
        <f t="shared" si="12"/>
        <v>0</v>
      </c>
      <c r="V127" s="37">
        <f t="shared" si="12"/>
        <v>0.34106839196650002</v>
      </c>
      <c r="W127" s="37">
        <f t="shared" si="12"/>
        <v>0</v>
      </c>
      <c r="X127" s="37">
        <f t="shared" si="12"/>
        <v>0</v>
      </c>
      <c r="Y127" s="37">
        <f t="shared" si="12"/>
        <v>0</v>
      </c>
      <c r="Z127" s="37">
        <f t="shared" si="12"/>
        <v>0</v>
      </c>
      <c r="AA127" s="37">
        <f t="shared" si="12"/>
        <v>0</v>
      </c>
      <c r="AB127" s="37">
        <f t="shared" si="12"/>
        <v>0.10800702013300001</v>
      </c>
      <c r="AC127" s="37">
        <f t="shared" si="12"/>
        <v>1.6152834546999</v>
      </c>
      <c r="AD127" s="37">
        <f t="shared" si="12"/>
        <v>0</v>
      </c>
      <c r="AE127" s="37">
        <f t="shared" si="12"/>
        <v>0</v>
      </c>
      <c r="AF127" s="37">
        <f t="shared" si="12"/>
        <v>8.1406580278329983</v>
      </c>
      <c r="AG127" s="37">
        <f t="shared" si="12"/>
        <v>0</v>
      </c>
      <c r="AH127" s="37">
        <f t="shared" si="12"/>
        <v>0</v>
      </c>
      <c r="AI127" s="37">
        <f t="shared" si="12"/>
        <v>0</v>
      </c>
      <c r="AJ127" s="37">
        <f t="shared" si="12"/>
        <v>0</v>
      </c>
      <c r="AK127" s="37">
        <f t="shared" si="12"/>
        <v>0</v>
      </c>
      <c r="AL127" s="37">
        <f t="shared" si="12"/>
        <v>1.6035375800000001E-2</v>
      </c>
      <c r="AM127" s="37">
        <f t="shared" si="12"/>
        <v>0</v>
      </c>
      <c r="AN127" s="37">
        <f t="shared" si="12"/>
        <v>0</v>
      </c>
      <c r="AO127" s="37">
        <f t="shared" si="12"/>
        <v>0</v>
      </c>
      <c r="AP127" s="37">
        <f t="shared" si="12"/>
        <v>9.2173729633200002E-2</v>
      </c>
      <c r="AQ127" s="37">
        <f t="shared" si="12"/>
        <v>0</v>
      </c>
      <c r="AR127" s="37">
        <f t="shared" si="12"/>
        <v>0</v>
      </c>
      <c r="AS127" s="37">
        <f t="shared" si="12"/>
        <v>0</v>
      </c>
      <c r="AT127" s="37">
        <f t="shared" si="12"/>
        <v>0</v>
      </c>
      <c r="AU127" s="37">
        <f t="shared" si="12"/>
        <v>0</v>
      </c>
      <c r="AV127" s="37">
        <f t="shared" si="12"/>
        <v>97.952192591884412</v>
      </c>
      <c r="AW127" s="37">
        <f t="shared" si="12"/>
        <v>98.209396671329714</v>
      </c>
      <c r="AX127" s="37">
        <f t="shared" si="12"/>
        <v>1.6297514347333</v>
      </c>
      <c r="AY127" s="37">
        <f t="shared" si="12"/>
        <v>0</v>
      </c>
      <c r="AZ127" s="37">
        <f t="shared" si="12"/>
        <v>175.63621357998531</v>
      </c>
      <c r="BA127" s="37">
        <f t="shared" si="12"/>
        <v>0</v>
      </c>
      <c r="BB127" s="37">
        <f t="shared" si="12"/>
        <v>0</v>
      </c>
      <c r="BC127" s="37">
        <f t="shared" si="12"/>
        <v>0</v>
      </c>
      <c r="BD127" s="37">
        <f t="shared" si="12"/>
        <v>0</v>
      </c>
      <c r="BE127" s="37">
        <f t="shared" si="12"/>
        <v>0</v>
      </c>
      <c r="BF127" s="37">
        <f t="shared" si="12"/>
        <v>21.743908067407094</v>
      </c>
      <c r="BG127" s="37">
        <f t="shared" si="12"/>
        <v>0.91879404616599991</v>
      </c>
      <c r="BH127" s="37">
        <f t="shared" si="12"/>
        <v>0</v>
      </c>
      <c r="BI127" s="37">
        <f t="shared" si="12"/>
        <v>0</v>
      </c>
      <c r="BJ127" s="37">
        <f t="shared" si="12"/>
        <v>11.880580408665901</v>
      </c>
      <c r="BK127" s="42">
        <f t="shared" ref="BK127" si="13">SUM(BK119:BK126)</f>
        <v>582.51004511876044</v>
      </c>
    </row>
    <row r="128" spans="1:63">
      <c r="A128" s="6"/>
      <c r="B128" s="16" t="s">
        <v>87</v>
      </c>
      <c r="C128" s="42">
        <f>C116+C127</f>
        <v>0</v>
      </c>
      <c r="D128" s="42">
        <f t="shared" ref="D128:BJ128" si="14">D116+D127</f>
        <v>0</v>
      </c>
      <c r="E128" s="42">
        <f t="shared" si="14"/>
        <v>0</v>
      </c>
      <c r="F128" s="42">
        <f t="shared" si="14"/>
        <v>0</v>
      </c>
      <c r="G128" s="42">
        <f t="shared" si="14"/>
        <v>0</v>
      </c>
      <c r="H128" s="42">
        <f t="shared" si="14"/>
        <v>6.3688090831274993</v>
      </c>
      <c r="I128" s="42">
        <f t="shared" si="14"/>
        <v>128.40047730916621</v>
      </c>
      <c r="J128" s="42">
        <f t="shared" si="14"/>
        <v>0</v>
      </c>
      <c r="K128" s="42">
        <f t="shared" si="14"/>
        <v>0</v>
      </c>
      <c r="L128" s="42">
        <f t="shared" si="14"/>
        <v>29.857665404298807</v>
      </c>
      <c r="M128" s="42">
        <f t="shared" si="14"/>
        <v>0</v>
      </c>
      <c r="N128" s="42">
        <f t="shared" si="14"/>
        <v>0</v>
      </c>
      <c r="O128" s="42">
        <f t="shared" si="14"/>
        <v>0</v>
      </c>
      <c r="P128" s="42">
        <f t="shared" si="14"/>
        <v>0</v>
      </c>
      <c r="Q128" s="42">
        <f t="shared" si="14"/>
        <v>0</v>
      </c>
      <c r="R128" s="42">
        <f t="shared" si="14"/>
        <v>1.296571882027</v>
      </c>
      <c r="S128" s="42">
        <f t="shared" si="14"/>
        <v>0.1048465753333</v>
      </c>
      <c r="T128" s="42">
        <f t="shared" si="14"/>
        <v>0</v>
      </c>
      <c r="U128" s="42">
        <f t="shared" si="14"/>
        <v>0</v>
      </c>
      <c r="V128" s="42">
        <f t="shared" si="14"/>
        <v>0.34115012249980003</v>
      </c>
      <c r="W128" s="42">
        <f t="shared" si="14"/>
        <v>0</v>
      </c>
      <c r="X128" s="42">
        <f t="shared" si="14"/>
        <v>0</v>
      </c>
      <c r="Y128" s="42">
        <f t="shared" si="14"/>
        <v>0</v>
      </c>
      <c r="Z128" s="42">
        <f t="shared" si="14"/>
        <v>0</v>
      </c>
      <c r="AA128" s="42">
        <f t="shared" si="14"/>
        <v>0</v>
      </c>
      <c r="AB128" s="42">
        <f t="shared" si="14"/>
        <v>0.17084881896609999</v>
      </c>
      <c r="AC128" s="42">
        <f t="shared" si="14"/>
        <v>1.6152834546999</v>
      </c>
      <c r="AD128" s="42">
        <f t="shared" si="14"/>
        <v>0</v>
      </c>
      <c r="AE128" s="42">
        <f t="shared" si="14"/>
        <v>0</v>
      </c>
      <c r="AF128" s="42">
        <f t="shared" si="14"/>
        <v>8.1872585887995974</v>
      </c>
      <c r="AG128" s="42">
        <f t="shared" si="14"/>
        <v>0</v>
      </c>
      <c r="AH128" s="42">
        <f t="shared" si="14"/>
        <v>0</v>
      </c>
      <c r="AI128" s="42">
        <f t="shared" si="14"/>
        <v>0</v>
      </c>
      <c r="AJ128" s="42">
        <f t="shared" si="14"/>
        <v>0</v>
      </c>
      <c r="AK128" s="42">
        <f t="shared" si="14"/>
        <v>0</v>
      </c>
      <c r="AL128" s="42">
        <f t="shared" si="14"/>
        <v>2.2692835900000003E-2</v>
      </c>
      <c r="AM128" s="42">
        <f t="shared" si="14"/>
        <v>0</v>
      </c>
      <c r="AN128" s="42">
        <f t="shared" si="14"/>
        <v>0</v>
      </c>
      <c r="AO128" s="42">
        <f t="shared" si="14"/>
        <v>0</v>
      </c>
      <c r="AP128" s="42">
        <f t="shared" si="14"/>
        <v>9.2173729633200002E-2</v>
      </c>
      <c r="AQ128" s="42">
        <f t="shared" si="14"/>
        <v>0</v>
      </c>
      <c r="AR128" s="42">
        <f t="shared" si="14"/>
        <v>0</v>
      </c>
      <c r="AS128" s="42">
        <f t="shared" si="14"/>
        <v>0</v>
      </c>
      <c r="AT128" s="42">
        <f t="shared" si="14"/>
        <v>0</v>
      </c>
      <c r="AU128" s="42">
        <f t="shared" si="14"/>
        <v>0</v>
      </c>
      <c r="AV128" s="42">
        <f t="shared" si="14"/>
        <v>132.16554380676371</v>
      </c>
      <c r="AW128" s="42">
        <f t="shared" si="14"/>
        <v>98.249220969062819</v>
      </c>
      <c r="AX128" s="42">
        <f t="shared" si="14"/>
        <v>1.6297514347333</v>
      </c>
      <c r="AY128" s="42">
        <f t="shared" si="14"/>
        <v>0</v>
      </c>
      <c r="AZ128" s="42">
        <f t="shared" si="14"/>
        <v>176.29002960828481</v>
      </c>
      <c r="BA128" s="42">
        <f t="shared" si="14"/>
        <v>0</v>
      </c>
      <c r="BB128" s="42">
        <f t="shared" si="14"/>
        <v>0</v>
      </c>
      <c r="BC128" s="42">
        <f t="shared" si="14"/>
        <v>0</v>
      </c>
      <c r="BD128" s="42">
        <f t="shared" si="14"/>
        <v>0</v>
      </c>
      <c r="BE128" s="42">
        <f t="shared" si="14"/>
        <v>0</v>
      </c>
      <c r="BF128" s="42">
        <f t="shared" si="14"/>
        <v>30.819032031993487</v>
      </c>
      <c r="BG128" s="42">
        <f t="shared" si="14"/>
        <v>0.92002420593259993</v>
      </c>
      <c r="BH128" s="42">
        <f t="shared" si="14"/>
        <v>0</v>
      </c>
      <c r="BI128" s="42">
        <f t="shared" si="14"/>
        <v>0</v>
      </c>
      <c r="BJ128" s="42">
        <f t="shared" si="14"/>
        <v>11.935918159932502</v>
      </c>
      <c r="BK128" s="42">
        <f t="shared" ref="BK128" si="15">BK116+BK127</f>
        <v>628.46729802115476</v>
      </c>
    </row>
    <row r="129" spans="1:63" ht="3" customHeight="1">
      <c r="A129" s="6"/>
      <c r="B129" s="10"/>
      <c r="C129" s="6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2"/>
    </row>
    <row r="130" spans="1:63">
      <c r="A130" s="6" t="s">
        <v>18</v>
      </c>
      <c r="B130" s="7" t="s">
        <v>8</v>
      </c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2"/>
    </row>
    <row r="131" spans="1:63">
      <c r="A131" s="6" t="s">
        <v>79</v>
      </c>
      <c r="B131" s="10" t="s">
        <v>19</v>
      </c>
      <c r="C131" s="60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2"/>
    </row>
    <row r="132" spans="1:63">
      <c r="A132" s="6"/>
      <c r="B132" s="11" t="s">
        <v>39</v>
      </c>
      <c r="C132" s="37"/>
      <c r="D132" s="34"/>
      <c r="E132" s="34"/>
      <c r="F132" s="34"/>
      <c r="G132" s="36"/>
      <c r="H132" s="37"/>
      <c r="I132" s="34"/>
      <c r="J132" s="34"/>
      <c r="K132" s="34"/>
      <c r="L132" s="36"/>
      <c r="M132" s="37"/>
      <c r="N132" s="34"/>
      <c r="O132" s="34"/>
      <c r="P132" s="34"/>
      <c r="Q132" s="36"/>
      <c r="R132" s="37"/>
      <c r="S132" s="34"/>
      <c r="T132" s="34"/>
      <c r="U132" s="34"/>
      <c r="V132" s="36"/>
      <c r="W132" s="37"/>
      <c r="X132" s="34"/>
      <c r="Y132" s="34"/>
      <c r="Z132" s="34"/>
      <c r="AA132" s="36"/>
      <c r="AB132" s="37"/>
      <c r="AC132" s="34"/>
      <c r="AD132" s="34"/>
      <c r="AE132" s="34"/>
      <c r="AF132" s="36"/>
      <c r="AG132" s="37"/>
      <c r="AH132" s="34"/>
      <c r="AI132" s="34"/>
      <c r="AJ132" s="34"/>
      <c r="AK132" s="36"/>
      <c r="AL132" s="37"/>
      <c r="AM132" s="34"/>
      <c r="AN132" s="34"/>
      <c r="AO132" s="34"/>
      <c r="AP132" s="36"/>
      <c r="AQ132" s="37"/>
      <c r="AR132" s="34"/>
      <c r="AS132" s="34"/>
      <c r="AT132" s="34"/>
      <c r="AU132" s="36"/>
      <c r="AV132" s="37"/>
      <c r="AW132" s="34"/>
      <c r="AX132" s="34"/>
      <c r="AY132" s="34"/>
      <c r="AZ132" s="36"/>
      <c r="BA132" s="37"/>
      <c r="BB132" s="34"/>
      <c r="BC132" s="34"/>
      <c r="BD132" s="34"/>
      <c r="BE132" s="36"/>
      <c r="BF132" s="37"/>
      <c r="BG132" s="34"/>
      <c r="BH132" s="34"/>
      <c r="BI132" s="34"/>
      <c r="BJ132" s="36"/>
      <c r="BK132" s="39"/>
    </row>
    <row r="133" spans="1:63">
      <c r="A133" s="6"/>
      <c r="B133" s="16" t="s">
        <v>86</v>
      </c>
      <c r="C133" s="37"/>
      <c r="D133" s="34"/>
      <c r="E133" s="34"/>
      <c r="F133" s="34"/>
      <c r="G133" s="36"/>
      <c r="H133" s="37"/>
      <c r="I133" s="34"/>
      <c r="J133" s="34"/>
      <c r="K133" s="34"/>
      <c r="L133" s="36"/>
      <c r="M133" s="37"/>
      <c r="N133" s="34"/>
      <c r="O133" s="34"/>
      <c r="P133" s="34"/>
      <c r="Q133" s="36"/>
      <c r="R133" s="37"/>
      <c r="S133" s="34"/>
      <c r="T133" s="34"/>
      <c r="U133" s="34"/>
      <c r="V133" s="36"/>
      <c r="W133" s="37"/>
      <c r="X133" s="34"/>
      <c r="Y133" s="34"/>
      <c r="Z133" s="34"/>
      <c r="AA133" s="36"/>
      <c r="AB133" s="37"/>
      <c r="AC133" s="34"/>
      <c r="AD133" s="34"/>
      <c r="AE133" s="34"/>
      <c r="AF133" s="36"/>
      <c r="AG133" s="37"/>
      <c r="AH133" s="34"/>
      <c r="AI133" s="34"/>
      <c r="AJ133" s="34"/>
      <c r="AK133" s="36"/>
      <c r="AL133" s="37"/>
      <c r="AM133" s="34"/>
      <c r="AN133" s="34"/>
      <c r="AO133" s="34"/>
      <c r="AP133" s="36"/>
      <c r="AQ133" s="37"/>
      <c r="AR133" s="34"/>
      <c r="AS133" s="34"/>
      <c r="AT133" s="34"/>
      <c r="AU133" s="36"/>
      <c r="AV133" s="37"/>
      <c r="AW133" s="34"/>
      <c r="AX133" s="34"/>
      <c r="AY133" s="34"/>
      <c r="AZ133" s="36"/>
      <c r="BA133" s="37"/>
      <c r="BB133" s="34"/>
      <c r="BC133" s="34"/>
      <c r="BD133" s="34"/>
      <c r="BE133" s="36"/>
      <c r="BF133" s="37"/>
      <c r="BG133" s="34"/>
      <c r="BH133" s="34"/>
      <c r="BI133" s="34"/>
      <c r="BJ133" s="36"/>
      <c r="BK133" s="39"/>
    </row>
    <row r="134" spans="1:63" ht="2.25" customHeight="1">
      <c r="A134" s="6"/>
      <c r="B134" s="10"/>
      <c r="C134" s="60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2"/>
    </row>
    <row r="135" spans="1:63">
      <c r="A135" s="6" t="s">
        <v>4</v>
      </c>
      <c r="B135" s="7" t="s">
        <v>9</v>
      </c>
      <c r="C135" s="60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2"/>
    </row>
    <row r="136" spans="1:63">
      <c r="A136" s="6" t="s">
        <v>79</v>
      </c>
      <c r="B136" s="10" t="s">
        <v>20</v>
      </c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2"/>
    </row>
    <row r="137" spans="1:63">
      <c r="A137" s="6"/>
      <c r="B137" s="11" t="s">
        <v>39</v>
      </c>
      <c r="C137" s="37"/>
      <c r="D137" s="34"/>
      <c r="E137" s="34"/>
      <c r="F137" s="34"/>
      <c r="G137" s="36"/>
      <c r="H137" s="37"/>
      <c r="I137" s="34"/>
      <c r="J137" s="34"/>
      <c r="K137" s="34"/>
      <c r="L137" s="36"/>
      <c r="M137" s="37"/>
      <c r="N137" s="34"/>
      <c r="O137" s="34"/>
      <c r="P137" s="34"/>
      <c r="Q137" s="36"/>
      <c r="R137" s="37"/>
      <c r="S137" s="34"/>
      <c r="T137" s="34"/>
      <c r="U137" s="34"/>
      <c r="V137" s="36"/>
      <c r="W137" s="37"/>
      <c r="X137" s="34"/>
      <c r="Y137" s="34"/>
      <c r="Z137" s="34"/>
      <c r="AA137" s="36"/>
      <c r="AB137" s="37"/>
      <c r="AC137" s="34"/>
      <c r="AD137" s="34"/>
      <c r="AE137" s="34"/>
      <c r="AF137" s="36"/>
      <c r="AG137" s="37"/>
      <c r="AH137" s="34"/>
      <c r="AI137" s="34"/>
      <c r="AJ137" s="34"/>
      <c r="AK137" s="36"/>
      <c r="AL137" s="37"/>
      <c r="AM137" s="34"/>
      <c r="AN137" s="34"/>
      <c r="AO137" s="34"/>
      <c r="AP137" s="36"/>
      <c r="AQ137" s="37"/>
      <c r="AR137" s="34"/>
      <c r="AS137" s="34"/>
      <c r="AT137" s="34"/>
      <c r="AU137" s="36"/>
      <c r="AV137" s="37"/>
      <c r="AW137" s="34"/>
      <c r="AX137" s="34"/>
      <c r="AY137" s="34"/>
      <c r="AZ137" s="36"/>
      <c r="BA137" s="37"/>
      <c r="BB137" s="34"/>
      <c r="BC137" s="34"/>
      <c r="BD137" s="34"/>
      <c r="BE137" s="36"/>
      <c r="BF137" s="37"/>
      <c r="BG137" s="34"/>
      <c r="BH137" s="34"/>
      <c r="BI137" s="34"/>
      <c r="BJ137" s="36"/>
      <c r="BK137" s="39"/>
    </row>
    <row r="138" spans="1:63" s="18" customFormat="1">
      <c r="A138" s="6"/>
      <c r="B138" s="16" t="s">
        <v>88</v>
      </c>
      <c r="C138" s="42"/>
      <c r="D138" s="43"/>
      <c r="E138" s="43"/>
      <c r="F138" s="43"/>
      <c r="G138" s="33"/>
      <c r="H138" s="42"/>
      <c r="I138" s="43"/>
      <c r="J138" s="43"/>
      <c r="K138" s="43"/>
      <c r="L138" s="33"/>
      <c r="M138" s="42"/>
      <c r="N138" s="43"/>
      <c r="O138" s="43"/>
      <c r="P138" s="43"/>
      <c r="Q138" s="33"/>
      <c r="R138" s="42"/>
      <c r="S138" s="43"/>
      <c r="T138" s="43"/>
      <c r="U138" s="43"/>
      <c r="V138" s="33"/>
      <c r="W138" s="42"/>
      <c r="X138" s="43"/>
      <c r="Y138" s="43"/>
      <c r="Z138" s="43"/>
      <c r="AA138" s="33"/>
      <c r="AB138" s="42"/>
      <c r="AC138" s="43"/>
      <c r="AD138" s="43"/>
      <c r="AE138" s="43"/>
      <c r="AF138" s="33"/>
      <c r="AG138" s="42"/>
      <c r="AH138" s="43"/>
      <c r="AI138" s="43"/>
      <c r="AJ138" s="43"/>
      <c r="AK138" s="33"/>
      <c r="AL138" s="42"/>
      <c r="AM138" s="43"/>
      <c r="AN138" s="43"/>
      <c r="AO138" s="43"/>
      <c r="AP138" s="33"/>
      <c r="AQ138" s="42"/>
      <c r="AR138" s="43"/>
      <c r="AS138" s="43"/>
      <c r="AT138" s="43"/>
      <c r="AU138" s="33"/>
      <c r="AV138" s="42"/>
      <c r="AW138" s="43"/>
      <c r="AX138" s="43"/>
      <c r="AY138" s="43"/>
      <c r="AZ138" s="33"/>
      <c r="BA138" s="42"/>
      <c r="BB138" s="43"/>
      <c r="BC138" s="43"/>
      <c r="BD138" s="43"/>
      <c r="BE138" s="33"/>
      <c r="BF138" s="42"/>
      <c r="BG138" s="43"/>
      <c r="BH138" s="43"/>
      <c r="BI138" s="43"/>
      <c r="BJ138" s="33"/>
      <c r="BK138" s="38"/>
    </row>
    <row r="139" spans="1:63">
      <c r="A139" s="6" t="s">
        <v>80</v>
      </c>
      <c r="B139" s="10" t="s">
        <v>21</v>
      </c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2"/>
    </row>
    <row r="140" spans="1:63">
      <c r="A140" s="6"/>
      <c r="B140" s="11" t="s">
        <v>39</v>
      </c>
      <c r="C140" s="37"/>
      <c r="D140" s="34"/>
      <c r="E140" s="34"/>
      <c r="F140" s="34"/>
      <c r="G140" s="36"/>
      <c r="H140" s="37"/>
      <c r="I140" s="34"/>
      <c r="J140" s="34"/>
      <c r="K140" s="34"/>
      <c r="L140" s="36"/>
      <c r="M140" s="37"/>
      <c r="N140" s="34"/>
      <c r="O140" s="34"/>
      <c r="P140" s="34"/>
      <c r="Q140" s="36"/>
      <c r="R140" s="37"/>
      <c r="S140" s="34"/>
      <c r="T140" s="34"/>
      <c r="U140" s="34"/>
      <c r="V140" s="36"/>
      <c r="W140" s="37"/>
      <c r="X140" s="34"/>
      <c r="Y140" s="34"/>
      <c r="Z140" s="34"/>
      <c r="AA140" s="36"/>
      <c r="AB140" s="37"/>
      <c r="AC140" s="34"/>
      <c r="AD140" s="34"/>
      <c r="AE140" s="34"/>
      <c r="AF140" s="36"/>
      <c r="AG140" s="37"/>
      <c r="AH140" s="34"/>
      <c r="AI140" s="34"/>
      <c r="AJ140" s="34"/>
      <c r="AK140" s="36"/>
      <c r="AL140" s="37"/>
      <c r="AM140" s="34"/>
      <c r="AN140" s="34"/>
      <c r="AO140" s="34"/>
      <c r="AP140" s="36"/>
      <c r="AQ140" s="37"/>
      <c r="AR140" s="34"/>
      <c r="AS140" s="34"/>
      <c r="AT140" s="34"/>
      <c r="AU140" s="36"/>
      <c r="AV140" s="37"/>
      <c r="AW140" s="34"/>
      <c r="AX140" s="34"/>
      <c r="AY140" s="34"/>
      <c r="AZ140" s="36"/>
      <c r="BA140" s="37"/>
      <c r="BB140" s="34"/>
      <c r="BC140" s="34"/>
      <c r="BD140" s="34"/>
      <c r="BE140" s="36"/>
      <c r="BF140" s="37"/>
      <c r="BG140" s="34"/>
      <c r="BH140" s="34"/>
      <c r="BI140" s="34"/>
      <c r="BJ140" s="36"/>
      <c r="BK140" s="39"/>
    </row>
    <row r="141" spans="1:63" s="18" customFormat="1">
      <c r="A141" s="6"/>
      <c r="B141" s="16" t="s">
        <v>89</v>
      </c>
      <c r="C141" s="42"/>
      <c r="D141" s="43"/>
      <c r="E141" s="43"/>
      <c r="F141" s="43"/>
      <c r="G141" s="33"/>
      <c r="H141" s="42"/>
      <c r="I141" s="43"/>
      <c r="J141" s="43"/>
      <c r="K141" s="43"/>
      <c r="L141" s="33"/>
      <c r="M141" s="42"/>
      <c r="N141" s="43"/>
      <c r="O141" s="43"/>
      <c r="P141" s="43"/>
      <c r="Q141" s="33"/>
      <c r="R141" s="42"/>
      <c r="S141" s="43"/>
      <c r="T141" s="43"/>
      <c r="U141" s="43"/>
      <c r="V141" s="33"/>
      <c r="W141" s="42"/>
      <c r="X141" s="43"/>
      <c r="Y141" s="43"/>
      <c r="Z141" s="43"/>
      <c r="AA141" s="33"/>
      <c r="AB141" s="42"/>
      <c r="AC141" s="43"/>
      <c r="AD141" s="43"/>
      <c r="AE141" s="43"/>
      <c r="AF141" s="33"/>
      <c r="AG141" s="42"/>
      <c r="AH141" s="43"/>
      <c r="AI141" s="43"/>
      <c r="AJ141" s="43"/>
      <c r="AK141" s="33"/>
      <c r="AL141" s="42"/>
      <c r="AM141" s="43"/>
      <c r="AN141" s="43"/>
      <c r="AO141" s="43"/>
      <c r="AP141" s="33"/>
      <c r="AQ141" s="42"/>
      <c r="AR141" s="43"/>
      <c r="AS141" s="43"/>
      <c r="AT141" s="43"/>
      <c r="AU141" s="33"/>
      <c r="AV141" s="42"/>
      <c r="AW141" s="43"/>
      <c r="AX141" s="43"/>
      <c r="AY141" s="43"/>
      <c r="AZ141" s="33"/>
      <c r="BA141" s="42"/>
      <c r="BB141" s="43"/>
      <c r="BC141" s="43"/>
      <c r="BD141" s="43"/>
      <c r="BE141" s="33"/>
      <c r="BF141" s="42"/>
      <c r="BG141" s="43"/>
      <c r="BH141" s="43"/>
      <c r="BI141" s="43"/>
      <c r="BJ141" s="33"/>
      <c r="BK141" s="38"/>
    </row>
    <row r="142" spans="1:63">
      <c r="A142" s="6"/>
      <c r="B142" s="16" t="s">
        <v>87</v>
      </c>
      <c r="C142" s="37"/>
      <c r="D142" s="34"/>
      <c r="E142" s="34"/>
      <c r="F142" s="34"/>
      <c r="G142" s="36"/>
      <c r="H142" s="37"/>
      <c r="I142" s="34"/>
      <c r="J142" s="34"/>
      <c r="K142" s="34"/>
      <c r="L142" s="36"/>
      <c r="M142" s="37"/>
      <c r="N142" s="34"/>
      <c r="O142" s="34"/>
      <c r="P142" s="34"/>
      <c r="Q142" s="36"/>
      <c r="R142" s="37"/>
      <c r="S142" s="34"/>
      <c r="T142" s="34"/>
      <c r="U142" s="34"/>
      <c r="V142" s="36"/>
      <c r="W142" s="37"/>
      <c r="X142" s="34"/>
      <c r="Y142" s="34"/>
      <c r="Z142" s="34"/>
      <c r="AA142" s="36"/>
      <c r="AB142" s="37"/>
      <c r="AC142" s="34"/>
      <c r="AD142" s="34"/>
      <c r="AE142" s="34"/>
      <c r="AF142" s="36"/>
      <c r="AG142" s="37"/>
      <c r="AH142" s="34"/>
      <c r="AI142" s="34"/>
      <c r="AJ142" s="34"/>
      <c r="AK142" s="36"/>
      <c r="AL142" s="37"/>
      <c r="AM142" s="34"/>
      <c r="AN142" s="34"/>
      <c r="AO142" s="34"/>
      <c r="AP142" s="36"/>
      <c r="AQ142" s="37"/>
      <c r="AR142" s="34"/>
      <c r="AS142" s="34"/>
      <c r="AT142" s="34"/>
      <c r="AU142" s="36"/>
      <c r="AV142" s="37"/>
      <c r="AW142" s="34"/>
      <c r="AX142" s="34"/>
      <c r="AY142" s="34"/>
      <c r="AZ142" s="36"/>
      <c r="BA142" s="37"/>
      <c r="BB142" s="34"/>
      <c r="BC142" s="34"/>
      <c r="BD142" s="34"/>
      <c r="BE142" s="36"/>
      <c r="BF142" s="37"/>
      <c r="BG142" s="34"/>
      <c r="BH142" s="34"/>
      <c r="BI142" s="34"/>
      <c r="BJ142" s="36"/>
      <c r="BK142" s="39"/>
    </row>
    <row r="143" spans="1:63" ht="4.5" customHeight="1">
      <c r="A143" s="6"/>
      <c r="B143" s="10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2"/>
    </row>
    <row r="144" spans="1:63">
      <c r="A144" s="6" t="s">
        <v>22</v>
      </c>
      <c r="B144" s="7" t="s">
        <v>23</v>
      </c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2"/>
    </row>
    <row r="145" spans="1:63">
      <c r="A145" s="6" t="s">
        <v>79</v>
      </c>
      <c r="B145" s="10" t="s">
        <v>24</v>
      </c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2"/>
    </row>
    <row r="146" spans="1:63">
      <c r="A146" s="6"/>
      <c r="B146" s="11" t="s">
        <v>39</v>
      </c>
      <c r="C146" s="37"/>
      <c r="D146" s="34"/>
      <c r="E146" s="34"/>
      <c r="F146" s="34"/>
      <c r="G146" s="36"/>
      <c r="H146" s="37"/>
      <c r="I146" s="34"/>
      <c r="J146" s="34"/>
      <c r="K146" s="34"/>
      <c r="L146" s="36"/>
      <c r="M146" s="37"/>
      <c r="N146" s="34"/>
      <c r="O146" s="34"/>
      <c r="P146" s="34"/>
      <c r="Q146" s="36"/>
      <c r="R146" s="37"/>
      <c r="S146" s="34"/>
      <c r="T146" s="34"/>
      <c r="U146" s="34"/>
      <c r="V146" s="36"/>
      <c r="W146" s="37"/>
      <c r="X146" s="34"/>
      <c r="Y146" s="34"/>
      <c r="Z146" s="34"/>
      <c r="AA146" s="36"/>
      <c r="AB146" s="37"/>
      <c r="AC146" s="34"/>
      <c r="AD146" s="34"/>
      <c r="AE146" s="34"/>
      <c r="AF146" s="36"/>
      <c r="AG146" s="37"/>
      <c r="AH146" s="34"/>
      <c r="AI146" s="34"/>
      <c r="AJ146" s="34"/>
      <c r="AK146" s="36"/>
      <c r="AL146" s="37"/>
      <c r="AM146" s="34"/>
      <c r="AN146" s="34"/>
      <c r="AO146" s="34"/>
      <c r="AP146" s="36"/>
      <c r="AQ146" s="37"/>
      <c r="AR146" s="34"/>
      <c r="AS146" s="34"/>
      <c r="AT146" s="34"/>
      <c r="AU146" s="36"/>
      <c r="AV146" s="37"/>
      <c r="AW146" s="34"/>
      <c r="AX146" s="34"/>
      <c r="AY146" s="34"/>
      <c r="AZ146" s="36"/>
      <c r="BA146" s="37"/>
      <c r="BB146" s="34"/>
      <c r="BC146" s="34"/>
      <c r="BD146" s="34"/>
      <c r="BE146" s="36"/>
      <c r="BF146" s="37"/>
      <c r="BG146" s="34"/>
      <c r="BH146" s="34"/>
      <c r="BI146" s="34"/>
      <c r="BJ146" s="36"/>
      <c r="BK146" s="39"/>
    </row>
    <row r="147" spans="1:63">
      <c r="A147" s="6"/>
      <c r="B147" s="11" t="s">
        <v>161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0.41856429583249993</v>
      </c>
      <c r="I147" s="34">
        <v>0</v>
      </c>
      <c r="J147" s="34">
        <v>0</v>
      </c>
      <c r="K147" s="34">
        <v>0</v>
      </c>
      <c r="L147" s="34">
        <v>0.73888948333320004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6.2777137499500008E-2</v>
      </c>
      <c r="S147" s="34">
        <v>7.5231666659999997E-4</v>
      </c>
      <c r="T147" s="34">
        <v>0</v>
      </c>
      <c r="U147" s="34">
        <v>0</v>
      </c>
      <c r="V147" s="34">
        <v>0.1372068188999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0.52860709389960003</v>
      </c>
      <c r="AC147" s="34">
        <v>0.35853058029999996</v>
      </c>
      <c r="AD147" s="34">
        <v>0</v>
      </c>
      <c r="AE147" s="34">
        <v>0</v>
      </c>
      <c r="AF147" s="34">
        <v>1.3899175962998001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3.8145579766600005E-2</v>
      </c>
      <c r="AM147" s="34">
        <v>0</v>
      </c>
      <c r="AN147" s="34">
        <v>0</v>
      </c>
      <c r="AO147" s="34">
        <v>0</v>
      </c>
      <c r="AP147" s="34">
        <v>1.00201009666E-2</v>
      </c>
      <c r="AQ147" s="34">
        <v>0</v>
      </c>
      <c r="AR147" s="34">
        <v>0</v>
      </c>
      <c r="AS147" s="34">
        <v>0</v>
      </c>
      <c r="AT147" s="34">
        <v>0</v>
      </c>
      <c r="AU147" s="34">
        <v>0</v>
      </c>
      <c r="AV147" s="34">
        <v>12.582066075318901</v>
      </c>
      <c r="AW147" s="34">
        <v>1.0126372240329999</v>
      </c>
      <c r="AX147" s="34">
        <v>0</v>
      </c>
      <c r="AY147" s="34">
        <v>0</v>
      </c>
      <c r="AZ147" s="34">
        <v>25.8996494058308</v>
      </c>
      <c r="BA147" s="34">
        <v>0</v>
      </c>
      <c r="BB147" s="34">
        <v>0</v>
      </c>
      <c r="BC147" s="34">
        <v>0</v>
      </c>
      <c r="BD147" s="34">
        <v>0</v>
      </c>
      <c r="BE147" s="34">
        <v>0</v>
      </c>
      <c r="BF147" s="34">
        <v>0.84155526932939928</v>
      </c>
      <c r="BG147" s="34">
        <v>2.0623786089664997</v>
      </c>
      <c r="BH147" s="34">
        <v>0</v>
      </c>
      <c r="BI147" s="34">
        <v>0</v>
      </c>
      <c r="BJ147" s="34">
        <v>1.0366046855664</v>
      </c>
      <c r="BK147" s="39">
        <f>SUM(C147:BJ147)</f>
        <v>47.118302272509297</v>
      </c>
    </row>
    <row r="148" spans="1:63">
      <c r="A148" s="6"/>
      <c r="B148" s="11" t="s">
        <v>162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0.32638260983280004</v>
      </c>
      <c r="I148" s="34">
        <v>1.6666666666600001E-2</v>
      </c>
      <c r="J148" s="34">
        <v>0</v>
      </c>
      <c r="K148" s="34">
        <v>0</v>
      </c>
      <c r="L148" s="34">
        <v>0.14355747729990001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4.8610817366099998E-2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0.42808447086659995</v>
      </c>
      <c r="AC148" s="34">
        <v>0.1129346354666</v>
      </c>
      <c r="AD148" s="34">
        <v>0</v>
      </c>
      <c r="AE148" s="34">
        <v>0</v>
      </c>
      <c r="AF148" s="34">
        <v>5.2657117004331004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5.4188695666000002E-3</v>
      </c>
      <c r="AM148" s="34">
        <v>0.2894035425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3.8441516458831058</v>
      </c>
      <c r="AW148" s="34">
        <v>6.3952923816330012</v>
      </c>
      <c r="AX148" s="34">
        <v>0</v>
      </c>
      <c r="AY148" s="34">
        <v>0</v>
      </c>
      <c r="AZ148" s="34">
        <v>17.213898833265201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0.68199450479360002</v>
      </c>
      <c r="BG148" s="34">
        <v>0.47407110760000004</v>
      </c>
      <c r="BH148" s="34">
        <v>0</v>
      </c>
      <c r="BI148" s="34">
        <v>0</v>
      </c>
      <c r="BJ148" s="34">
        <v>0.25913136869980002</v>
      </c>
      <c r="BK148" s="39">
        <f>SUM(C148:BJ148)</f>
        <v>35.505310631873002</v>
      </c>
    </row>
    <row r="149" spans="1:63" s="18" customFormat="1">
      <c r="A149" s="6"/>
      <c r="B149" s="16" t="s">
        <v>86</v>
      </c>
      <c r="C149" s="42">
        <f>SUM(C147:C148)</f>
        <v>0</v>
      </c>
      <c r="D149" s="43">
        <f t="shared" ref="D149:BJ149" si="16">SUM(D147:D148)</f>
        <v>0</v>
      </c>
      <c r="E149" s="43">
        <f t="shared" si="16"/>
        <v>0</v>
      </c>
      <c r="F149" s="43">
        <f t="shared" si="16"/>
        <v>0</v>
      </c>
      <c r="G149" s="33">
        <f t="shared" si="16"/>
        <v>0</v>
      </c>
      <c r="H149" s="42">
        <f t="shared" si="16"/>
        <v>0.74494690566529997</v>
      </c>
      <c r="I149" s="43">
        <f t="shared" si="16"/>
        <v>1.6666666666600001E-2</v>
      </c>
      <c r="J149" s="43">
        <f t="shared" si="16"/>
        <v>0</v>
      </c>
      <c r="K149" s="43">
        <f t="shared" si="16"/>
        <v>0</v>
      </c>
      <c r="L149" s="33">
        <f t="shared" si="16"/>
        <v>0.88244696063310002</v>
      </c>
      <c r="M149" s="42">
        <f t="shared" si="16"/>
        <v>0</v>
      </c>
      <c r="N149" s="43">
        <f t="shared" si="16"/>
        <v>0</v>
      </c>
      <c r="O149" s="43">
        <f t="shared" si="16"/>
        <v>0</v>
      </c>
      <c r="P149" s="43">
        <f t="shared" si="16"/>
        <v>0</v>
      </c>
      <c r="Q149" s="33">
        <f t="shared" si="16"/>
        <v>0</v>
      </c>
      <c r="R149" s="42">
        <f t="shared" si="16"/>
        <v>0.11138795486560001</v>
      </c>
      <c r="S149" s="43">
        <f t="shared" si="16"/>
        <v>7.5231666659999997E-4</v>
      </c>
      <c r="T149" s="43">
        <f t="shared" si="16"/>
        <v>0</v>
      </c>
      <c r="U149" s="43">
        <f t="shared" si="16"/>
        <v>0</v>
      </c>
      <c r="V149" s="33">
        <f t="shared" si="16"/>
        <v>0.1372068188999</v>
      </c>
      <c r="W149" s="42">
        <f t="shared" si="16"/>
        <v>0</v>
      </c>
      <c r="X149" s="43">
        <f t="shared" si="16"/>
        <v>0</v>
      </c>
      <c r="Y149" s="43">
        <f t="shared" si="16"/>
        <v>0</v>
      </c>
      <c r="Z149" s="43">
        <f t="shared" si="16"/>
        <v>0</v>
      </c>
      <c r="AA149" s="33">
        <f t="shared" si="16"/>
        <v>0</v>
      </c>
      <c r="AB149" s="42">
        <f t="shared" si="16"/>
        <v>0.95669156476619999</v>
      </c>
      <c r="AC149" s="43">
        <f t="shared" si="16"/>
        <v>0.47146521576659994</v>
      </c>
      <c r="AD149" s="43">
        <f t="shared" si="16"/>
        <v>0</v>
      </c>
      <c r="AE149" s="43">
        <f t="shared" si="16"/>
        <v>0</v>
      </c>
      <c r="AF149" s="33">
        <f t="shared" si="16"/>
        <v>6.6556292967329007</v>
      </c>
      <c r="AG149" s="42">
        <f t="shared" si="16"/>
        <v>0</v>
      </c>
      <c r="AH149" s="43">
        <f t="shared" si="16"/>
        <v>0</v>
      </c>
      <c r="AI149" s="43">
        <f t="shared" si="16"/>
        <v>0</v>
      </c>
      <c r="AJ149" s="43">
        <f t="shared" si="16"/>
        <v>0</v>
      </c>
      <c r="AK149" s="33">
        <f t="shared" si="16"/>
        <v>0</v>
      </c>
      <c r="AL149" s="42">
        <f t="shared" si="16"/>
        <v>4.3564449333200007E-2</v>
      </c>
      <c r="AM149" s="43">
        <f t="shared" si="16"/>
        <v>0.2894035425</v>
      </c>
      <c r="AN149" s="43">
        <f t="shared" si="16"/>
        <v>0</v>
      </c>
      <c r="AO149" s="43">
        <f t="shared" si="16"/>
        <v>0</v>
      </c>
      <c r="AP149" s="33">
        <f t="shared" si="16"/>
        <v>1.00201009666E-2</v>
      </c>
      <c r="AQ149" s="42">
        <f t="shared" si="16"/>
        <v>0</v>
      </c>
      <c r="AR149" s="43">
        <f t="shared" si="16"/>
        <v>0</v>
      </c>
      <c r="AS149" s="43">
        <f t="shared" si="16"/>
        <v>0</v>
      </c>
      <c r="AT149" s="43">
        <f t="shared" si="16"/>
        <v>0</v>
      </c>
      <c r="AU149" s="33">
        <f t="shared" si="16"/>
        <v>0</v>
      </c>
      <c r="AV149" s="42">
        <f t="shared" si="16"/>
        <v>16.426217721202008</v>
      </c>
      <c r="AW149" s="43">
        <f t="shared" si="16"/>
        <v>7.4079296056660011</v>
      </c>
      <c r="AX149" s="43">
        <f t="shared" si="16"/>
        <v>0</v>
      </c>
      <c r="AY149" s="43">
        <f t="shared" si="16"/>
        <v>0</v>
      </c>
      <c r="AZ149" s="33">
        <f t="shared" si="16"/>
        <v>43.113548239096005</v>
      </c>
      <c r="BA149" s="42">
        <f t="shared" si="16"/>
        <v>0</v>
      </c>
      <c r="BB149" s="43">
        <f t="shared" si="16"/>
        <v>0</v>
      </c>
      <c r="BC149" s="43">
        <f t="shared" si="16"/>
        <v>0</v>
      </c>
      <c r="BD149" s="43">
        <f t="shared" si="16"/>
        <v>0</v>
      </c>
      <c r="BE149" s="33">
        <f t="shared" si="16"/>
        <v>0</v>
      </c>
      <c r="BF149" s="42">
        <f t="shared" si="16"/>
        <v>1.5235497741229993</v>
      </c>
      <c r="BG149" s="43">
        <f t="shared" si="16"/>
        <v>2.5364497165664996</v>
      </c>
      <c r="BH149" s="43">
        <f t="shared" si="16"/>
        <v>0</v>
      </c>
      <c r="BI149" s="43">
        <f t="shared" si="16"/>
        <v>0</v>
      </c>
      <c r="BJ149" s="33">
        <f t="shared" si="16"/>
        <v>1.2957360542662</v>
      </c>
      <c r="BK149" s="38">
        <f>SUM(BK147:BK148)</f>
        <v>82.623612904382298</v>
      </c>
    </row>
    <row r="150" spans="1:63" ht="4.5" customHeight="1">
      <c r="A150" s="6"/>
      <c r="B150" s="1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2"/>
    </row>
    <row r="151" spans="1:63">
      <c r="A151" s="6"/>
      <c r="B151" s="20" t="s">
        <v>101</v>
      </c>
      <c r="C151" s="59">
        <f>C110+C128+C149</f>
        <v>0</v>
      </c>
      <c r="D151" s="59">
        <f t="shared" ref="D151:BJ151" si="17">D110+D128+D149</f>
        <v>332.91309991666657</v>
      </c>
      <c r="E151" s="59">
        <f t="shared" si="17"/>
        <v>0</v>
      </c>
      <c r="F151" s="59">
        <f t="shared" si="17"/>
        <v>0</v>
      </c>
      <c r="G151" s="59">
        <f t="shared" si="17"/>
        <v>0</v>
      </c>
      <c r="H151" s="59">
        <f t="shared" si="17"/>
        <v>16.682309379014299</v>
      </c>
      <c r="I151" s="59">
        <f t="shared" si="17"/>
        <v>7433.6201813603548</v>
      </c>
      <c r="J151" s="59">
        <f t="shared" si="17"/>
        <v>511.49457375883219</v>
      </c>
      <c r="K151" s="59">
        <f t="shared" si="17"/>
        <v>0</v>
      </c>
      <c r="L151" s="59">
        <f t="shared" si="17"/>
        <v>831.48098373239077</v>
      </c>
      <c r="M151" s="59">
        <f t="shared" si="17"/>
        <v>0</v>
      </c>
      <c r="N151" s="59">
        <f t="shared" si="17"/>
        <v>0</v>
      </c>
      <c r="O151" s="59">
        <f t="shared" si="17"/>
        <v>0</v>
      </c>
      <c r="P151" s="59">
        <f t="shared" si="17"/>
        <v>0</v>
      </c>
      <c r="Q151" s="59">
        <f t="shared" si="17"/>
        <v>0</v>
      </c>
      <c r="R151" s="59">
        <f t="shared" si="17"/>
        <v>2.4700736103556999</v>
      </c>
      <c r="S151" s="59">
        <f t="shared" si="17"/>
        <v>740.16669728916486</v>
      </c>
      <c r="T151" s="59">
        <f t="shared" si="17"/>
        <v>2.5005726924666001</v>
      </c>
      <c r="U151" s="59">
        <f t="shared" si="17"/>
        <v>1.8177007246999999</v>
      </c>
      <c r="V151" s="59">
        <f t="shared" si="17"/>
        <v>2.3350194851991</v>
      </c>
      <c r="W151" s="59">
        <f t="shared" si="17"/>
        <v>0</v>
      </c>
      <c r="X151" s="59">
        <f t="shared" si="17"/>
        <v>0</v>
      </c>
      <c r="Y151" s="59">
        <f t="shared" si="17"/>
        <v>0</v>
      </c>
      <c r="Z151" s="59">
        <f t="shared" si="17"/>
        <v>0</v>
      </c>
      <c r="AA151" s="59">
        <f t="shared" si="17"/>
        <v>0</v>
      </c>
      <c r="AB151" s="59">
        <f t="shared" si="17"/>
        <v>9.6221144360309978</v>
      </c>
      <c r="AC151" s="59">
        <f t="shared" si="17"/>
        <v>308.81291086443105</v>
      </c>
      <c r="AD151" s="59">
        <f t="shared" si="17"/>
        <v>0</v>
      </c>
      <c r="AE151" s="59">
        <f t="shared" si="17"/>
        <v>0</v>
      </c>
      <c r="AF151" s="59">
        <f t="shared" si="17"/>
        <v>301.26651633319511</v>
      </c>
      <c r="AG151" s="59">
        <f t="shared" si="17"/>
        <v>0</v>
      </c>
      <c r="AH151" s="59">
        <f t="shared" si="17"/>
        <v>0</v>
      </c>
      <c r="AI151" s="59">
        <f t="shared" si="17"/>
        <v>0</v>
      </c>
      <c r="AJ151" s="59">
        <f t="shared" si="17"/>
        <v>0</v>
      </c>
      <c r="AK151" s="59">
        <f t="shared" si="17"/>
        <v>0</v>
      </c>
      <c r="AL151" s="59">
        <f t="shared" si="17"/>
        <v>0.1935714736661</v>
      </c>
      <c r="AM151" s="59">
        <f t="shared" si="17"/>
        <v>3.5927759607332002</v>
      </c>
      <c r="AN151" s="59">
        <f t="shared" si="17"/>
        <v>0</v>
      </c>
      <c r="AO151" s="59">
        <f t="shared" si="17"/>
        <v>0</v>
      </c>
      <c r="AP151" s="59">
        <f t="shared" si="17"/>
        <v>1.6734769860997003</v>
      </c>
      <c r="AQ151" s="59">
        <f t="shared" si="17"/>
        <v>0</v>
      </c>
      <c r="AR151" s="59">
        <f t="shared" si="17"/>
        <v>0</v>
      </c>
      <c r="AS151" s="59">
        <f t="shared" si="17"/>
        <v>0</v>
      </c>
      <c r="AT151" s="59">
        <f t="shared" si="17"/>
        <v>0</v>
      </c>
      <c r="AU151" s="59">
        <f t="shared" si="17"/>
        <v>0</v>
      </c>
      <c r="AV151" s="59">
        <f t="shared" si="17"/>
        <v>428.67097084752089</v>
      </c>
      <c r="AW151" s="59">
        <f t="shared" si="17"/>
        <v>3882.5910597948268</v>
      </c>
      <c r="AX151" s="59">
        <f t="shared" si="17"/>
        <v>43.345108134933199</v>
      </c>
      <c r="AY151" s="59">
        <f t="shared" si="17"/>
        <v>0</v>
      </c>
      <c r="AZ151" s="59">
        <f t="shared" si="17"/>
        <v>3511.8827674663612</v>
      </c>
      <c r="BA151" s="59">
        <f t="shared" si="17"/>
        <v>0</v>
      </c>
      <c r="BB151" s="59">
        <f t="shared" si="17"/>
        <v>0</v>
      </c>
      <c r="BC151" s="59">
        <f t="shared" si="17"/>
        <v>0</v>
      </c>
      <c r="BD151" s="59">
        <f t="shared" si="17"/>
        <v>0</v>
      </c>
      <c r="BE151" s="59">
        <f t="shared" si="17"/>
        <v>0</v>
      </c>
      <c r="BF151" s="59">
        <f t="shared" si="17"/>
        <v>69.109774209617385</v>
      </c>
      <c r="BG151" s="59">
        <f t="shared" si="17"/>
        <v>619.58198708196392</v>
      </c>
      <c r="BH151" s="59">
        <f t="shared" si="17"/>
        <v>19.105352310199798</v>
      </c>
      <c r="BI151" s="59">
        <f t="shared" si="17"/>
        <v>0</v>
      </c>
      <c r="BJ151" s="59">
        <f t="shared" si="17"/>
        <v>146.15875307581902</v>
      </c>
      <c r="BK151" s="53">
        <f>+BK110+BK128+BK149</f>
        <v>19221.088350924543</v>
      </c>
    </row>
    <row r="152" spans="1:63" ht="4.5" customHeight="1">
      <c r="A152" s="6"/>
      <c r="B152" s="20"/>
      <c r="C152" s="65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6"/>
    </row>
    <row r="153" spans="1:63" ht="14.25" customHeight="1">
      <c r="A153" s="6" t="s">
        <v>5</v>
      </c>
      <c r="B153" s="21" t="s">
        <v>26</v>
      </c>
      <c r="C153" s="65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6"/>
    </row>
    <row r="154" spans="1:63">
      <c r="A154" s="6"/>
      <c r="B154" s="11" t="s">
        <v>39</v>
      </c>
      <c r="C154" s="34"/>
      <c r="D154" s="34"/>
      <c r="E154" s="34"/>
      <c r="F154" s="34"/>
      <c r="G154" s="44"/>
      <c r="H154" s="37"/>
      <c r="I154" s="34"/>
      <c r="J154" s="34"/>
      <c r="K154" s="34"/>
      <c r="L154" s="44"/>
      <c r="M154" s="37"/>
      <c r="N154" s="34"/>
      <c r="O154" s="34"/>
      <c r="P154" s="34"/>
      <c r="Q154" s="44"/>
      <c r="R154" s="37"/>
      <c r="S154" s="34"/>
      <c r="T154" s="34"/>
      <c r="U154" s="34"/>
      <c r="V154" s="36"/>
      <c r="W154" s="45"/>
      <c r="X154" s="34"/>
      <c r="Y154" s="34"/>
      <c r="Z154" s="34"/>
      <c r="AA154" s="44"/>
      <c r="AB154" s="37"/>
      <c r="AC154" s="34"/>
      <c r="AD154" s="34"/>
      <c r="AE154" s="34"/>
      <c r="AF154" s="44"/>
      <c r="AG154" s="37"/>
      <c r="AH154" s="34"/>
      <c r="AI154" s="34"/>
      <c r="AJ154" s="34"/>
      <c r="AK154" s="44"/>
      <c r="AL154" s="37"/>
      <c r="AM154" s="34"/>
      <c r="AN154" s="34"/>
      <c r="AO154" s="34"/>
      <c r="AP154" s="44"/>
      <c r="AQ154" s="37"/>
      <c r="AR154" s="34"/>
      <c r="AS154" s="34"/>
      <c r="AT154" s="34"/>
      <c r="AU154" s="44"/>
      <c r="AV154" s="37"/>
      <c r="AW154" s="34"/>
      <c r="AX154" s="34"/>
      <c r="AY154" s="34"/>
      <c r="AZ154" s="44"/>
      <c r="BA154" s="37"/>
      <c r="BB154" s="34"/>
      <c r="BC154" s="34"/>
      <c r="BD154" s="34"/>
      <c r="BE154" s="44"/>
      <c r="BF154" s="37"/>
      <c r="BG154" s="34"/>
      <c r="BH154" s="34"/>
      <c r="BI154" s="34"/>
      <c r="BJ154" s="44"/>
      <c r="BK154" s="46"/>
    </row>
    <row r="155" spans="1:63" ht="13.5" thickBot="1">
      <c r="A155" s="22"/>
      <c r="B155" s="16" t="s">
        <v>86</v>
      </c>
      <c r="C155" s="34"/>
      <c r="D155" s="34"/>
      <c r="E155" s="34"/>
      <c r="F155" s="34"/>
      <c r="G155" s="44"/>
      <c r="H155" s="37"/>
      <c r="I155" s="34"/>
      <c r="J155" s="34"/>
      <c r="K155" s="34"/>
      <c r="L155" s="44"/>
      <c r="M155" s="37"/>
      <c r="N155" s="34"/>
      <c r="O155" s="34"/>
      <c r="P155" s="34"/>
      <c r="Q155" s="44"/>
      <c r="R155" s="37"/>
      <c r="S155" s="34"/>
      <c r="T155" s="34"/>
      <c r="U155" s="34"/>
      <c r="V155" s="36"/>
      <c r="W155" s="45"/>
      <c r="X155" s="34"/>
      <c r="Y155" s="34"/>
      <c r="Z155" s="34"/>
      <c r="AA155" s="44"/>
      <c r="AB155" s="37"/>
      <c r="AC155" s="34"/>
      <c r="AD155" s="34"/>
      <c r="AE155" s="34"/>
      <c r="AF155" s="44"/>
      <c r="AG155" s="37"/>
      <c r="AH155" s="34"/>
      <c r="AI155" s="34"/>
      <c r="AJ155" s="34"/>
      <c r="AK155" s="44"/>
      <c r="AL155" s="37"/>
      <c r="AM155" s="34"/>
      <c r="AN155" s="34"/>
      <c r="AO155" s="34"/>
      <c r="AP155" s="44"/>
      <c r="AQ155" s="37"/>
      <c r="AR155" s="34"/>
      <c r="AS155" s="34"/>
      <c r="AT155" s="34"/>
      <c r="AU155" s="44"/>
      <c r="AV155" s="37"/>
      <c r="AW155" s="34"/>
      <c r="AX155" s="34"/>
      <c r="AY155" s="34"/>
      <c r="AZ155" s="44"/>
      <c r="BA155" s="37"/>
      <c r="BB155" s="34"/>
      <c r="BC155" s="34"/>
      <c r="BD155" s="34"/>
      <c r="BE155" s="44"/>
      <c r="BF155" s="37"/>
      <c r="BG155" s="34"/>
      <c r="BH155" s="34"/>
      <c r="BI155" s="34"/>
      <c r="BJ155" s="44"/>
      <c r="BK155" s="46"/>
    </row>
    <row r="156" spans="1:63" ht="6" customHeight="1">
      <c r="A156" s="18"/>
      <c r="B156" s="23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8"/>
    </row>
    <row r="157" spans="1:63">
      <c r="A157" s="18"/>
      <c r="B157" s="18" t="s">
        <v>29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9" t="s">
        <v>40</v>
      </c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8"/>
    </row>
    <row r="158" spans="1:63">
      <c r="A158" s="18"/>
      <c r="B158" s="18" t="s">
        <v>30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50" t="s">
        <v>32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8"/>
    </row>
    <row r="159" spans="1:63">
      <c r="C159" s="47"/>
      <c r="D159" s="47"/>
      <c r="E159" s="47"/>
      <c r="F159" s="47"/>
      <c r="G159" s="47"/>
      <c r="H159" s="47"/>
      <c r="I159" s="47"/>
      <c r="J159" s="47"/>
      <c r="K159" s="47"/>
      <c r="L159" s="50" t="s">
        <v>33</v>
      </c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8"/>
    </row>
    <row r="160" spans="1:63">
      <c r="B160" s="18" t="s">
        <v>35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50" t="s">
        <v>100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8"/>
    </row>
    <row r="161" spans="2:63">
      <c r="B161" s="18" t="s">
        <v>36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51" t="s">
        <v>102</v>
      </c>
      <c r="M161" s="52"/>
      <c r="N161" s="52"/>
      <c r="O161" s="52"/>
      <c r="P161" s="52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8"/>
    </row>
    <row r="162" spans="2:63">
      <c r="B162" s="18"/>
      <c r="C162" s="47"/>
      <c r="D162" s="47"/>
      <c r="E162" s="47"/>
      <c r="F162" s="47"/>
      <c r="G162" s="47"/>
      <c r="H162" s="47"/>
      <c r="I162" s="47"/>
      <c r="J162" s="47"/>
      <c r="K162" s="47"/>
      <c r="L162" s="50" t="s">
        <v>34</v>
      </c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8"/>
    </row>
    <row r="163" spans="2:63"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8"/>
    </row>
    <row r="164" spans="2:63"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8"/>
    </row>
    <row r="165" spans="2:63"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8"/>
    </row>
    <row r="166" spans="2:63"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8"/>
    </row>
    <row r="167" spans="2:63"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8"/>
    </row>
    <row r="168" spans="2:63"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8"/>
    </row>
    <row r="169" spans="2:63"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8"/>
    </row>
    <row r="170" spans="2:63">
      <c r="B170" s="18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8"/>
    </row>
  </sheetData>
  <sheetProtection password="8136" sheet="1" objects="1" scenarios="1"/>
  <mergeCells count="49"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M3:V3"/>
    <mergeCell ref="W3:AF3"/>
    <mergeCell ref="AG3:AP3"/>
    <mergeCell ref="AQ3:AZ3"/>
    <mergeCell ref="C130:BK130"/>
    <mergeCell ref="C134:BK134"/>
    <mergeCell ref="C12:BK12"/>
    <mergeCell ref="C17:BK17"/>
    <mergeCell ref="C90:BK90"/>
    <mergeCell ref="C93:BK93"/>
    <mergeCell ref="C96:BK96"/>
    <mergeCell ref="C150:BK150"/>
    <mergeCell ref="A1:A5"/>
    <mergeCell ref="C131:BK131"/>
    <mergeCell ref="C152:BK152"/>
    <mergeCell ref="C153:BK153"/>
    <mergeCell ref="C135:BK135"/>
    <mergeCell ref="C136:BK136"/>
    <mergeCell ref="C139:BK139"/>
    <mergeCell ref="C143:BK143"/>
    <mergeCell ref="C144:BK144"/>
    <mergeCell ref="C112:BK112"/>
    <mergeCell ref="C145:BK145"/>
    <mergeCell ref="C113:BK113"/>
    <mergeCell ref="C111:BK111"/>
    <mergeCell ref="C117:BK117"/>
    <mergeCell ref="C129:BK129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showGridLines="0" tabSelected="1" topLeftCell="B1" workbookViewId="0">
      <pane xSplit="2" ySplit="4" topLeftCell="F5" activePane="bottomRight" state="frozen"/>
      <selection activeCell="B1" sqref="B1"/>
      <selection pane="topRight" activeCell="D1" sqref="D1"/>
      <selection pane="bottomLeft" activeCell="B5" sqref="B5"/>
      <selection pane="bottomRight" activeCell="B1" sqref="B1:L42"/>
    </sheetView>
  </sheetViews>
  <sheetFormatPr defaultRowHeight="12.75"/>
  <cols>
    <col min="1" max="1" width="2.28515625" style="24" customWidth="1"/>
    <col min="2" max="2" width="9.140625" style="24"/>
    <col min="3" max="3" width="25.28515625" style="24" bestFit="1" customWidth="1"/>
    <col min="4" max="4" width="16.140625" style="24" customWidth="1"/>
    <col min="5" max="5" width="21.5703125" style="24" customWidth="1"/>
    <col min="6" max="6" width="18.85546875" style="24" customWidth="1"/>
    <col min="7" max="7" width="11.7109375" style="24" customWidth="1"/>
    <col min="8" max="8" width="19.5703125" style="24" customWidth="1"/>
    <col min="9" max="9" width="15.85546875" style="24" bestFit="1" customWidth="1"/>
    <col min="10" max="10" width="16.85546875" style="24" customWidth="1"/>
    <col min="11" max="11" width="22.5703125" style="24" bestFit="1" customWidth="1"/>
    <col min="12" max="12" width="19.85546875" style="24" bestFit="1" customWidth="1"/>
    <col min="13" max="13" width="10.5703125" style="24" bestFit="1" customWidth="1"/>
    <col min="14" max="16384" width="9.140625" style="24"/>
  </cols>
  <sheetData>
    <row r="2" spans="2:14">
      <c r="B2" s="108" t="s">
        <v>201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4">
      <c r="B3" s="108" t="s">
        <v>197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4" ht="38.25">
      <c r="B4" s="13" t="s">
        <v>78</v>
      </c>
      <c r="C4" s="25" t="s">
        <v>41</v>
      </c>
      <c r="D4" s="25" t="s">
        <v>90</v>
      </c>
      <c r="E4" s="25" t="s">
        <v>91</v>
      </c>
      <c r="F4" s="25" t="s">
        <v>7</v>
      </c>
      <c r="G4" s="25" t="s">
        <v>8</v>
      </c>
      <c r="H4" s="25" t="s">
        <v>23</v>
      </c>
      <c r="I4" s="25" t="s">
        <v>96</v>
      </c>
      <c r="J4" s="25" t="s">
        <v>97</v>
      </c>
      <c r="K4" s="25" t="s">
        <v>77</v>
      </c>
      <c r="L4" s="25" t="s">
        <v>98</v>
      </c>
    </row>
    <row r="5" spans="2:14">
      <c r="B5" s="27">
        <v>1</v>
      </c>
      <c r="C5" s="28" t="s">
        <v>42</v>
      </c>
      <c r="D5" s="54">
        <v>0</v>
      </c>
      <c r="E5" s="54">
        <v>0</v>
      </c>
      <c r="F5" s="54">
        <v>1.33816834332E-2</v>
      </c>
      <c r="G5" s="55"/>
      <c r="H5" s="55">
        <v>0</v>
      </c>
      <c r="I5" s="55"/>
      <c r="J5" s="55"/>
      <c r="K5" s="56">
        <f>D5+E5+F5+H5</f>
        <v>1.33816834332E-2</v>
      </c>
      <c r="L5" s="55"/>
    </row>
    <row r="6" spans="2:14">
      <c r="B6" s="27">
        <v>2</v>
      </c>
      <c r="C6" s="29" t="s">
        <v>43</v>
      </c>
      <c r="D6" s="54">
        <v>3.2267094332000001E-3</v>
      </c>
      <c r="E6" s="54">
        <v>5.7018724461979993</v>
      </c>
      <c r="F6" s="54">
        <v>0.99631671949619971</v>
      </c>
      <c r="G6" s="55"/>
      <c r="H6" s="55">
        <v>9.8195270599599996E-2</v>
      </c>
      <c r="I6" s="55"/>
      <c r="J6" s="55"/>
      <c r="K6" s="56">
        <f t="shared" ref="K6:K41" si="0">D6+E6+F6+H6</f>
        <v>6.799611145726999</v>
      </c>
      <c r="L6" s="55"/>
      <c r="N6" s="30"/>
    </row>
    <row r="7" spans="2:14">
      <c r="B7" s="27">
        <v>3</v>
      </c>
      <c r="C7" s="28" t="s">
        <v>44</v>
      </c>
      <c r="D7" s="54">
        <v>0</v>
      </c>
      <c r="E7" s="54">
        <v>0.24853412000000003</v>
      </c>
      <c r="F7" s="54">
        <v>3.6456038332999996E-3</v>
      </c>
      <c r="G7" s="55"/>
      <c r="H7" s="55">
        <v>0</v>
      </c>
      <c r="I7" s="55"/>
      <c r="J7" s="55"/>
      <c r="K7" s="56">
        <f t="shared" si="0"/>
        <v>0.25217972383330001</v>
      </c>
      <c r="L7" s="55"/>
      <c r="N7" s="30"/>
    </row>
    <row r="8" spans="2:14">
      <c r="B8" s="27">
        <v>4</v>
      </c>
      <c r="C8" s="29" t="s">
        <v>45</v>
      </c>
      <c r="D8" s="54">
        <v>0</v>
      </c>
      <c r="E8" s="54">
        <v>4.7399866776322011</v>
      </c>
      <c r="F8" s="54">
        <v>0.5369767941653999</v>
      </c>
      <c r="G8" s="55"/>
      <c r="H8" s="55">
        <v>4.0310205665000003E-3</v>
      </c>
      <c r="I8" s="55"/>
      <c r="J8" s="55"/>
      <c r="K8" s="56">
        <f t="shared" si="0"/>
        <v>5.2809944923641012</v>
      </c>
      <c r="L8" s="55"/>
      <c r="N8" s="30"/>
    </row>
    <row r="9" spans="2:14">
      <c r="B9" s="27">
        <v>5</v>
      </c>
      <c r="C9" s="29" t="s">
        <v>46</v>
      </c>
      <c r="D9" s="54">
        <v>5.5190013329999997E-4</v>
      </c>
      <c r="E9" s="54">
        <v>9.4508310771992008</v>
      </c>
      <c r="F9" s="54">
        <v>1.1259140812971</v>
      </c>
      <c r="G9" s="55"/>
      <c r="H9" s="55">
        <v>2.9986966799700004E-2</v>
      </c>
      <c r="I9" s="55"/>
      <c r="J9" s="55"/>
      <c r="K9" s="56">
        <f t="shared" si="0"/>
        <v>10.607284025429301</v>
      </c>
      <c r="L9" s="55"/>
      <c r="N9" s="30"/>
    </row>
    <row r="10" spans="2:14">
      <c r="B10" s="27">
        <v>6</v>
      </c>
      <c r="C10" s="29" t="s">
        <v>47</v>
      </c>
      <c r="D10" s="54">
        <v>3.1580437149332998</v>
      </c>
      <c r="E10" s="54">
        <v>33.542543801631588</v>
      </c>
      <c r="F10" s="54">
        <v>1.6944421812637005</v>
      </c>
      <c r="G10" s="55"/>
      <c r="H10" s="55">
        <v>0.18199308996660002</v>
      </c>
      <c r="I10" s="55"/>
      <c r="J10" s="55"/>
      <c r="K10" s="56">
        <f t="shared" si="0"/>
        <v>38.577022787795194</v>
      </c>
      <c r="L10" s="55"/>
      <c r="N10" s="30"/>
    </row>
    <row r="11" spans="2:14">
      <c r="B11" s="27">
        <v>7</v>
      </c>
      <c r="C11" s="29" t="s">
        <v>48</v>
      </c>
      <c r="D11" s="54">
        <v>0</v>
      </c>
      <c r="E11" s="54">
        <v>0.73008924543310016</v>
      </c>
      <c r="F11" s="54">
        <v>0.76119949003249987</v>
      </c>
      <c r="G11" s="55"/>
      <c r="H11" s="55">
        <v>6.8832560000000004E-4</v>
      </c>
      <c r="I11" s="55"/>
      <c r="J11" s="55"/>
      <c r="K11" s="56">
        <f t="shared" si="0"/>
        <v>1.4919770610656</v>
      </c>
      <c r="L11" s="55"/>
      <c r="N11" s="30"/>
    </row>
    <row r="12" spans="2:14">
      <c r="B12" s="27">
        <v>8</v>
      </c>
      <c r="C12" s="28" t="s">
        <v>49</v>
      </c>
      <c r="D12" s="54">
        <v>0</v>
      </c>
      <c r="E12" s="54">
        <v>0</v>
      </c>
      <c r="F12" s="54">
        <v>0</v>
      </c>
      <c r="G12" s="55"/>
      <c r="H12" s="55">
        <v>0</v>
      </c>
      <c r="I12" s="55"/>
      <c r="J12" s="55"/>
      <c r="K12" s="56">
        <f t="shared" si="0"/>
        <v>0</v>
      </c>
      <c r="L12" s="55"/>
      <c r="N12" s="30"/>
    </row>
    <row r="13" spans="2:14">
      <c r="B13" s="27">
        <v>9</v>
      </c>
      <c r="C13" s="28" t="s">
        <v>50</v>
      </c>
      <c r="D13" s="54">
        <v>0</v>
      </c>
      <c r="E13" s="54">
        <v>0</v>
      </c>
      <c r="F13" s="54">
        <v>0</v>
      </c>
      <c r="G13" s="55"/>
      <c r="H13" s="55">
        <v>0</v>
      </c>
      <c r="I13" s="55"/>
      <c r="J13" s="55"/>
      <c r="K13" s="56">
        <f t="shared" si="0"/>
        <v>0</v>
      </c>
      <c r="L13" s="55"/>
      <c r="N13" s="30"/>
    </row>
    <row r="14" spans="2:14">
      <c r="B14" s="27">
        <v>10</v>
      </c>
      <c r="C14" s="29" t="s">
        <v>51</v>
      </c>
      <c r="D14" s="54">
        <v>8.5095633156333008</v>
      </c>
      <c r="E14" s="54">
        <v>65.843027910263928</v>
      </c>
      <c r="F14" s="54">
        <v>6.3636979025307001</v>
      </c>
      <c r="G14" s="55"/>
      <c r="H14" s="55">
        <v>1.8359674197997</v>
      </c>
      <c r="I14" s="55"/>
      <c r="J14" s="55"/>
      <c r="K14" s="56">
        <f t="shared" si="0"/>
        <v>82.552256548227632</v>
      </c>
      <c r="L14" s="55"/>
      <c r="N14" s="30"/>
    </row>
    <row r="15" spans="2:14">
      <c r="B15" s="27">
        <v>11</v>
      </c>
      <c r="C15" s="29" t="s">
        <v>52</v>
      </c>
      <c r="D15" s="54">
        <v>12.181459538899698</v>
      </c>
      <c r="E15" s="54">
        <v>285.11832096944687</v>
      </c>
      <c r="F15" s="54">
        <v>13.231022039803296</v>
      </c>
      <c r="G15" s="55"/>
      <c r="H15" s="55">
        <v>0.5393376776308999</v>
      </c>
      <c r="I15" s="55"/>
      <c r="J15" s="55"/>
      <c r="K15" s="56">
        <f t="shared" si="0"/>
        <v>311.07014022578073</v>
      </c>
      <c r="L15" s="55"/>
      <c r="N15" s="30"/>
    </row>
    <row r="16" spans="2:14">
      <c r="B16" s="27">
        <v>12</v>
      </c>
      <c r="C16" s="29" t="s">
        <v>53</v>
      </c>
      <c r="D16" s="54">
        <v>262.49733907373229</v>
      </c>
      <c r="E16" s="54">
        <v>1066.5436071624831</v>
      </c>
      <c r="F16" s="54">
        <v>5.7616994851565062</v>
      </c>
      <c r="G16" s="55"/>
      <c r="H16" s="55">
        <v>1.5583640059319002</v>
      </c>
      <c r="I16" s="55"/>
      <c r="J16" s="55"/>
      <c r="K16" s="56">
        <f t="shared" si="0"/>
        <v>1336.3610097273038</v>
      </c>
      <c r="L16" s="55"/>
      <c r="N16" s="30"/>
    </row>
    <row r="17" spans="2:14">
      <c r="B17" s="27">
        <v>13</v>
      </c>
      <c r="C17" s="29" t="s">
        <v>54</v>
      </c>
      <c r="D17" s="54">
        <v>0</v>
      </c>
      <c r="E17" s="54">
        <v>0.76248594000000003</v>
      </c>
      <c r="F17" s="54">
        <v>0.10822571679950002</v>
      </c>
      <c r="G17" s="55"/>
      <c r="H17" s="55">
        <v>6.0955393329999998E-4</v>
      </c>
      <c r="I17" s="55"/>
      <c r="J17" s="55"/>
      <c r="K17" s="56">
        <f t="shared" si="0"/>
        <v>0.8713212107328</v>
      </c>
      <c r="L17" s="55"/>
      <c r="N17" s="30"/>
    </row>
    <row r="18" spans="2:14">
      <c r="B18" s="27">
        <v>14</v>
      </c>
      <c r="C18" s="29" t="s">
        <v>55</v>
      </c>
      <c r="D18" s="54">
        <v>0</v>
      </c>
      <c r="E18" s="54">
        <v>0.2686002645999</v>
      </c>
      <c r="F18" s="54">
        <v>0.16988224166609997</v>
      </c>
      <c r="G18" s="55"/>
      <c r="H18" s="55">
        <v>2.4382157332999998E-3</v>
      </c>
      <c r="I18" s="55"/>
      <c r="J18" s="55"/>
      <c r="K18" s="56">
        <f t="shared" si="0"/>
        <v>0.44092072199929994</v>
      </c>
      <c r="L18" s="55"/>
      <c r="N18" s="30"/>
    </row>
    <row r="19" spans="2:14">
      <c r="B19" s="27">
        <v>15</v>
      </c>
      <c r="C19" s="29" t="s">
        <v>56</v>
      </c>
      <c r="D19" s="54">
        <v>5.8565243330000003E-4</v>
      </c>
      <c r="E19" s="54">
        <v>3.1328924323657001</v>
      </c>
      <c r="F19" s="54">
        <v>1.1330309497305002</v>
      </c>
      <c r="G19" s="55"/>
      <c r="H19" s="55">
        <v>0.1415118307664</v>
      </c>
      <c r="I19" s="55"/>
      <c r="J19" s="55"/>
      <c r="K19" s="56">
        <f t="shared" si="0"/>
        <v>4.4080208652959003</v>
      </c>
      <c r="L19" s="55"/>
      <c r="N19" s="30"/>
    </row>
    <row r="20" spans="2:14">
      <c r="B20" s="27">
        <v>16</v>
      </c>
      <c r="C20" s="29" t="s">
        <v>57</v>
      </c>
      <c r="D20" s="54">
        <v>108.93450784803238</v>
      </c>
      <c r="E20" s="54">
        <v>1124.4582733161592</v>
      </c>
      <c r="F20" s="54">
        <v>34.68505544010349</v>
      </c>
      <c r="G20" s="55"/>
      <c r="H20" s="55">
        <v>11.0983399648628</v>
      </c>
      <c r="I20" s="55"/>
      <c r="J20" s="55"/>
      <c r="K20" s="56">
        <f t="shared" si="0"/>
        <v>1279.1761765691579</v>
      </c>
      <c r="L20" s="55"/>
      <c r="N20" s="30"/>
    </row>
    <row r="21" spans="2:14">
      <c r="B21" s="27">
        <v>17</v>
      </c>
      <c r="C21" s="29" t="s">
        <v>58</v>
      </c>
      <c r="D21" s="54">
        <v>2.3569851503665999</v>
      </c>
      <c r="E21" s="54">
        <v>20.154669831661696</v>
      </c>
      <c r="F21" s="54">
        <v>4.4361841027254982</v>
      </c>
      <c r="G21" s="55"/>
      <c r="H21" s="55">
        <v>0.41610868529860007</v>
      </c>
      <c r="I21" s="55"/>
      <c r="J21" s="55"/>
      <c r="K21" s="56">
        <f t="shared" si="0"/>
        <v>27.363947770052395</v>
      </c>
      <c r="L21" s="55"/>
      <c r="N21" s="30"/>
    </row>
    <row r="22" spans="2:14">
      <c r="B22" s="27">
        <v>18</v>
      </c>
      <c r="C22" s="28" t="s">
        <v>59</v>
      </c>
      <c r="D22" s="54">
        <v>0</v>
      </c>
      <c r="E22" s="54">
        <v>0</v>
      </c>
      <c r="F22" s="54">
        <v>0</v>
      </c>
      <c r="G22" s="55"/>
      <c r="H22" s="55">
        <v>0</v>
      </c>
      <c r="I22" s="55"/>
      <c r="J22" s="55"/>
      <c r="K22" s="56">
        <f t="shared" si="0"/>
        <v>0</v>
      </c>
      <c r="L22" s="55"/>
      <c r="N22" s="30"/>
    </row>
    <row r="23" spans="2:14">
      <c r="B23" s="27">
        <v>19</v>
      </c>
      <c r="C23" s="29" t="s">
        <v>60</v>
      </c>
      <c r="D23" s="54">
        <v>2.6050504332999999E-3</v>
      </c>
      <c r="E23" s="54">
        <v>4.3625867165979022</v>
      </c>
      <c r="F23" s="54">
        <v>1.0523504461622999</v>
      </c>
      <c r="G23" s="55"/>
      <c r="H23" s="55">
        <v>0.13481519199959999</v>
      </c>
      <c r="I23" s="55"/>
      <c r="J23" s="55"/>
      <c r="K23" s="56">
        <f t="shared" si="0"/>
        <v>5.5523574051931019</v>
      </c>
      <c r="L23" s="55"/>
      <c r="N23" s="30"/>
    </row>
    <row r="24" spans="2:14">
      <c r="B24" s="27">
        <v>20</v>
      </c>
      <c r="C24" s="29" t="s">
        <v>61</v>
      </c>
      <c r="D24" s="54">
        <v>4248.9673604480167</v>
      </c>
      <c r="E24" s="54">
        <v>5708.2053752649308</v>
      </c>
      <c r="F24" s="54">
        <v>384.2876324192477</v>
      </c>
      <c r="G24" s="55"/>
      <c r="H24" s="55">
        <v>40.301904717585572</v>
      </c>
      <c r="I24" s="55"/>
      <c r="J24" s="55"/>
      <c r="K24" s="56">
        <f t="shared" si="0"/>
        <v>10381.762272849781</v>
      </c>
      <c r="L24" s="55"/>
      <c r="N24" s="30"/>
    </row>
    <row r="25" spans="2:14">
      <c r="B25" s="27">
        <v>21</v>
      </c>
      <c r="C25" s="28" t="s">
        <v>62</v>
      </c>
      <c r="D25" s="54">
        <v>0</v>
      </c>
      <c r="E25" s="54">
        <v>0.1042478428</v>
      </c>
      <c r="F25" s="54">
        <v>8.4852700000000003E-2</v>
      </c>
      <c r="G25" s="55"/>
      <c r="H25" s="55">
        <v>0</v>
      </c>
      <c r="I25" s="55"/>
      <c r="J25" s="55"/>
      <c r="K25" s="56">
        <f t="shared" si="0"/>
        <v>0.18910054279999999</v>
      </c>
      <c r="L25" s="55"/>
      <c r="N25" s="30"/>
    </row>
    <row r="26" spans="2:14">
      <c r="B26" s="27">
        <v>22</v>
      </c>
      <c r="C26" s="29" t="s">
        <v>63</v>
      </c>
      <c r="D26" s="54">
        <v>0</v>
      </c>
      <c r="E26" s="54">
        <v>0.79525142776659996</v>
      </c>
      <c r="F26" s="54">
        <v>6.3482651999899997E-2</v>
      </c>
      <c r="G26" s="55"/>
      <c r="H26" s="55">
        <v>5.9286312000000001E-2</v>
      </c>
      <c r="I26" s="55"/>
      <c r="J26" s="55"/>
      <c r="K26" s="56">
        <f t="shared" si="0"/>
        <v>0.91802039176649997</v>
      </c>
      <c r="L26" s="55"/>
      <c r="N26" s="30"/>
    </row>
    <row r="27" spans="2:14">
      <c r="B27" s="27">
        <v>23</v>
      </c>
      <c r="C27" s="28" t="s">
        <v>64</v>
      </c>
      <c r="D27" s="54">
        <v>0</v>
      </c>
      <c r="E27" s="54">
        <v>0</v>
      </c>
      <c r="F27" s="54">
        <v>0</v>
      </c>
      <c r="G27" s="55"/>
      <c r="H27" s="55">
        <v>0</v>
      </c>
      <c r="I27" s="55"/>
      <c r="J27" s="55"/>
      <c r="K27" s="56">
        <f t="shared" si="0"/>
        <v>0</v>
      </c>
      <c r="L27" s="55"/>
      <c r="N27" s="30"/>
    </row>
    <row r="28" spans="2:14">
      <c r="B28" s="27">
        <v>24</v>
      </c>
      <c r="C28" s="28" t="s">
        <v>65</v>
      </c>
      <c r="D28" s="54">
        <v>0</v>
      </c>
      <c r="E28" s="54">
        <v>2.4109313332999999E-3</v>
      </c>
      <c r="F28" s="54">
        <v>3.0825962199799994E-2</v>
      </c>
      <c r="G28" s="55"/>
      <c r="H28" s="55">
        <v>0</v>
      </c>
      <c r="I28" s="55"/>
      <c r="J28" s="55"/>
      <c r="K28" s="56">
        <f t="shared" si="0"/>
        <v>3.3236893533099991E-2</v>
      </c>
      <c r="L28" s="55"/>
      <c r="N28" s="30"/>
    </row>
    <row r="29" spans="2:14">
      <c r="B29" s="27">
        <v>25</v>
      </c>
      <c r="C29" s="29" t="s">
        <v>66</v>
      </c>
      <c r="D29" s="54">
        <v>426.83046529893056</v>
      </c>
      <c r="E29" s="54">
        <v>1834.1287199690116</v>
      </c>
      <c r="F29" s="54">
        <v>75.192684773503345</v>
      </c>
      <c r="G29" s="55"/>
      <c r="H29" s="55">
        <v>8.5822328551626956</v>
      </c>
      <c r="I29" s="55"/>
      <c r="J29" s="55"/>
      <c r="K29" s="56">
        <f t="shared" si="0"/>
        <v>2344.7341028966084</v>
      </c>
      <c r="L29" s="55"/>
      <c r="N29" s="30"/>
    </row>
    <row r="30" spans="2:14">
      <c r="B30" s="27">
        <v>26</v>
      </c>
      <c r="C30" s="29" t="s">
        <v>67</v>
      </c>
      <c r="D30" s="54">
        <v>3.8420943329999999E-4</v>
      </c>
      <c r="E30" s="54">
        <v>16.486315191497894</v>
      </c>
      <c r="F30" s="54">
        <v>2.2952847027633005</v>
      </c>
      <c r="G30" s="55"/>
      <c r="H30" s="55">
        <v>2.8714091099699999E-2</v>
      </c>
      <c r="I30" s="55"/>
      <c r="J30" s="55"/>
      <c r="K30" s="56">
        <f t="shared" si="0"/>
        <v>18.810698194794195</v>
      </c>
      <c r="L30" s="55"/>
      <c r="N30" s="30"/>
    </row>
    <row r="31" spans="2:14">
      <c r="B31" s="27">
        <v>27</v>
      </c>
      <c r="C31" s="29" t="s">
        <v>17</v>
      </c>
      <c r="D31" s="54">
        <v>0.17846528710000001</v>
      </c>
      <c r="E31" s="54">
        <v>18.197870042797991</v>
      </c>
      <c r="F31" s="54">
        <v>2.0615845691287009</v>
      </c>
      <c r="G31" s="55"/>
      <c r="H31" s="55">
        <v>3.6584373699599999E-2</v>
      </c>
      <c r="I31" s="55"/>
      <c r="J31" s="55"/>
      <c r="K31" s="56">
        <f t="shared" si="0"/>
        <v>20.474504272726293</v>
      </c>
      <c r="L31" s="55"/>
      <c r="N31" s="30"/>
    </row>
    <row r="32" spans="2:14">
      <c r="B32" s="27">
        <v>28</v>
      </c>
      <c r="C32" s="29" t="s">
        <v>68</v>
      </c>
      <c r="D32" s="54">
        <v>2.1428837666E-3</v>
      </c>
      <c r="E32" s="54">
        <v>5.6824727736996001</v>
      </c>
      <c r="F32" s="54">
        <v>0.26863050913269998</v>
      </c>
      <c r="G32" s="55"/>
      <c r="H32" s="55">
        <v>4.9007564266600002E-2</v>
      </c>
      <c r="I32" s="55"/>
      <c r="J32" s="55"/>
      <c r="K32" s="56">
        <f t="shared" si="0"/>
        <v>6.0022537308655011</v>
      </c>
      <c r="L32" s="55"/>
      <c r="N32" s="30"/>
    </row>
    <row r="33" spans="2:14">
      <c r="B33" s="27">
        <v>29</v>
      </c>
      <c r="C33" s="29" t="s">
        <v>69</v>
      </c>
      <c r="D33" s="54">
        <v>0.5523084009</v>
      </c>
      <c r="E33" s="54">
        <v>13.611412343463302</v>
      </c>
      <c r="F33" s="54">
        <v>3.9288418673623986</v>
      </c>
      <c r="G33" s="55"/>
      <c r="H33" s="55">
        <v>1.0518387391327999</v>
      </c>
      <c r="I33" s="55"/>
      <c r="J33" s="55"/>
      <c r="K33" s="56">
        <f t="shared" si="0"/>
        <v>19.144401350858502</v>
      </c>
      <c r="L33" s="55"/>
      <c r="N33" s="30"/>
    </row>
    <row r="34" spans="2:14">
      <c r="B34" s="27">
        <v>30</v>
      </c>
      <c r="C34" s="29" t="s">
        <v>70</v>
      </c>
      <c r="D34" s="54">
        <v>100.8204286799994</v>
      </c>
      <c r="E34" s="54">
        <v>1159.5999999999999</v>
      </c>
      <c r="F34" s="54">
        <v>2.6204288707599015</v>
      </c>
      <c r="G34" s="55"/>
      <c r="H34" s="55">
        <v>0.10189544923240001</v>
      </c>
      <c r="I34" s="55"/>
      <c r="J34" s="55"/>
      <c r="K34" s="56">
        <f t="shared" si="0"/>
        <v>1263.1427529999917</v>
      </c>
      <c r="L34" s="55"/>
      <c r="N34" s="30"/>
    </row>
    <row r="35" spans="2:14">
      <c r="B35" s="27">
        <v>31</v>
      </c>
      <c r="C35" s="28" t="s">
        <v>71</v>
      </c>
      <c r="D35" s="54">
        <v>0</v>
      </c>
      <c r="E35" s="54">
        <v>0</v>
      </c>
      <c r="F35" s="54">
        <v>7.0993878099900015E-2</v>
      </c>
      <c r="G35" s="55"/>
      <c r="H35" s="55">
        <v>0</v>
      </c>
      <c r="I35" s="55"/>
      <c r="J35" s="55"/>
      <c r="K35" s="56">
        <f t="shared" si="0"/>
        <v>7.0993878099900015E-2</v>
      </c>
      <c r="L35" s="55"/>
      <c r="N35" s="30"/>
    </row>
    <row r="36" spans="2:14">
      <c r="B36" s="27">
        <v>32</v>
      </c>
      <c r="C36" s="29" t="s">
        <v>72</v>
      </c>
      <c r="D36" s="54">
        <v>221.22748762796445</v>
      </c>
      <c r="E36" s="54">
        <v>577.18971599186705</v>
      </c>
      <c r="F36" s="54">
        <v>26.56</v>
      </c>
      <c r="G36" s="55"/>
      <c r="H36" s="55">
        <v>7.9289653165276928</v>
      </c>
      <c r="I36" s="55"/>
      <c r="J36" s="55"/>
      <c r="K36" s="56">
        <f t="shared" si="0"/>
        <v>832.90616893635911</v>
      </c>
      <c r="L36" s="55"/>
      <c r="N36" s="30"/>
    </row>
    <row r="37" spans="2:14">
      <c r="B37" s="27">
        <v>33</v>
      </c>
      <c r="C37" s="29" t="s">
        <v>174</v>
      </c>
      <c r="D37" s="54">
        <v>4.8179914222997002</v>
      </c>
      <c r="E37" s="54">
        <v>148.43790169715223</v>
      </c>
      <c r="F37" s="54">
        <v>5.915304098318896</v>
      </c>
      <c r="G37" s="55"/>
      <c r="H37" s="55">
        <v>2.3983515678635015</v>
      </c>
      <c r="I37" s="55"/>
      <c r="J37" s="55"/>
      <c r="K37" s="56">
        <f t="shared" si="0"/>
        <v>161.56954878563434</v>
      </c>
      <c r="L37" s="55"/>
      <c r="N37" s="30"/>
    </row>
    <row r="38" spans="2:14">
      <c r="B38" s="27">
        <v>34</v>
      </c>
      <c r="C38" s="29" t="s">
        <v>73</v>
      </c>
      <c r="D38" s="54">
        <v>0</v>
      </c>
      <c r="E38" s="54">
        <v>1.10648480999E-2</v>
      </c>
      <c r="F38" s="54">
        <v>0.1067405999999</v>
      </c>
      <c r="G38" s="55"/>
      <c r="H38" s="55">
        <v>0</v>
      </c>
      <c r="I38" s="55"/>
      <c r="J38" s="55"/>
      <c r="K38" s="56">
        <f t="shared" si="0"/>
        <v>0.11780544809980001</v>
      </c>
      <c r="L38" s="55"/>
      <c r="N38" s="30"/>
    </row>
    <row r="39" spans="2:14">
      <c r="B39" s="27">
        <v>35</v>
      </c>
      <c r="C39" s="29" t="s">
        <v>74</v>
      </c>
      <c r="D39" s="54">
        <v>7.1079760777659997</v>
      </c>
      <c r="E39" s="54">
        <v>195.79960071888155</v>
      </c>
      <c r="F39" s="54">
        <v>11.877439269743302</v>
      </c>
      <c r="G39" s="55"/>
      <c r="H39" s="55">
        <v>1.7002812975964996</v>
      </c>
      <c r="I39" s="55"/>
      <c r="J39" s="55"/>
      <c r="K39" s="56">
        <f t="shared" si="0"/>
        <v>216.48529736398734</v>
      </c>
      <c r="L39" s="55"/>
      <c r="N39" s="30"/>
    </row>
    <row r="40" spans="2:14">
      <c r="B40" s="27">
        <v>36</v>
      </c>
      <c r="C40" s="29" t="s">
        <v>75</v>
      </c>
      <c r="D40" s="54">
        <v>1.1046381900000001E-2</v>
      </c>
      <c r="E40" s="54">
        <v>7.4052633899661009</v>
      </c>
      <c r="F40" s="54">
        <v>7.8248417198899994E-2</v>
      </c>
      <c r="G40" s="55"/>
      <c r="H40" s="55">
        <v>0.18069357220000001</v>
      </c>
      <c r="I40" s="55"/>
      <c r="J40" s="55"/>
      <c r="K40" s="56">
        <f t="shared" si="0"/>
        <v>7.6752517612650006</v>
      </c>
      <c r="L40" s="55"/>
      <c r="N40" s="30"/>
    </row>
    <row r="41" spans="2:14">
      <c r="B41" s="27">
        <v>37</v>
      </c>
      <c r="C41" s="29" t="s">
        <v>76</v>
      </c>
      <c r="D41" s="54">
        <v>220.63588952643127</v>
      </c>
      <c r="E41" s="54">
        <v>570.48273324082879</v>
      </c>
      <c r="F41" s="54">
        <v>40.951206881363376</v>
      </c>
      <c r="G41" s="55"/>
      <c r="H41" s="55">
        <v>4.1614698285263039</v>
      </c>
      <c r="I41" s="55"/>
      <c r="J41" s="55"/>
      <c r="K41" s="56">
        <f t="shared" si="0"/>
        <v>836.23129947714972</v>
      </c>
      <c r="L41" s="55"/>
      <c r="N41" s="30"/>
    </row>
    <row r="42" spans="2:14">
      <c r="B42" s="25" t="s">
        <v>11</v>
      </c>
      <c r="C42" s="13"/>
      <c r="D42" s="57">
        <f>SUM(D5:D41)</f>
        <v>5628.7968141985384</v>
      </c>
      <c r="E42" s="57">
        <f>SUM(E5:E41)</f>
        <v>12881.198677585769</v>
      </c>
      <c r="F42" s="57">
        <f t="shared" ref="F42:H42" si="1">SUM(F5:F41)</f>
        <v>628.46720704902123</v>
      </c>
      <c r="G42" s="57">
        <f t="shared" si="1"/>
        <v>0</v>
      </c>
      <c r="H42" s="57">
        <f t="shared" si="1"/>
        <v>82.623612904382284</v>
      </c>
      <c r="I42" s="58"/>
      <c r="J42" s="58">
        <f>SUM(J38:J41)</f>
        <v>0</v>
      </c>
      <c r="K42" s="57">
        <f>SUM(K5:K41)</f>
        <v>19221.086311737708</v>
      </c>
      <c r="L42" s="55"/>
      <c r="M42" s="26"/>
    </row>
    <row r="43" spans="2:14">
      <c r="E43" s="32"/>
    </row>
  </sheetData>
  <sheetProtection password="8136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Preeti Dokania</cp:lastModifiedBy>
  <cp:lastPrinted>2014-03-24T10:58:12Z</cp:lastPrinted>
  <dcterms:created xsi:type="dcterms:W3CDTF">2014-01-06T04:43:23Z</dcterms:created>
  <dcterms:modified xsi:type="dcterms:W3CDTF">2015-05-07T12:06:26Z</dcterms:modified>
</cp:coreProperties>
</file>