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675"/>
  </bookViews>
  <sheets>
    <sheet name="Anex A1 Frmt for AUM disclosure" sheetId="8" r:id="rId1"/>
    <sheet name="Anex A2 Frmt AUM stateUT wise " sheetId="9" r:id="rId2"/>
  </sheets>
  <calcPr calcId="125725"/>
</workbook>
</file>

<file path=xl/calcChain.xml><?xml version="1.0" encoding="utf-8"?>
<calcChain xmlns="http://schemas.openxmlformats.org/spreadsheetml/2006/main">
  <c r="K6" i="9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5"/>
  <c r="BK107" i="8"/>
  <c r="BK86"/>
  <c r="BK11"/>
  <c r="K42" i="9" l="1"/>
  <c r="BK119" i="8" l="1"/>
  <c r="BK82"/>
  <c r="BK83"/>
  <c r="BK84"/>
  <c r="BK85"/>
  <c r="D86"/>
  <c r="E86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C86"/>
  <c r="D120"/>
  <c r="E120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W120"/>
  <c r="AX120"/>
  <c r="AY120"/>
  <c r="AZ120"/>
  <c r="BA120"/>
  <c r="BB120"/>
  <c r="BC120"/>
  <c r="BD120"/>
  <c r="BE120"/>
  <c r="BF120"/>
  <c r="BG120"/>
  <c r="BH120"/>
  <c r="BI120"/>
  <c r="BJ120"/>
  <c r="C120"/>
  <c r="BK10"/>
  <c r="BK9"/>
  <c r="BK117"/>
  <c r="BK29"/>
  <c r="BK28"/>
  <c r="BK27"/>
  <c r="BK26"/>
  <c r="BK25"/>
  <c r="BK24"/>
  <c r="BK23"/>
  <c r="J42" i="9" l="1"/>
  <c r="E42"/>
  <c r="H42"/>
  <c r="G42"/>
  <c r="F42"/>
  <c r="D42"/>
  <c r="F121" i="8"/>
  <c r="BJ113"/>
  <c r="BI113"/>
  <c r="BH113"/>
  <c r="BH121" s="1"/>
  <c r="BG113"/>
  <c r="BG121" s="1"/>
  <c r="BF113"/>
  <c r="BF121" s="1"/>
  <c r="BE113"/>
  <c r="BE121" s="1"/>
  <c r="BD113"/>
  <c r="BD121" s="1"/>
  <c r="BC113"/>
  <c r="BC121" s="1"/>
  <c r="BB113"/>
  <c r="BA113"/>
  <c r="BA121" s="1"/>
  <c r="AZ113"/>
  <c r="AY113"/>
  <c r="AY121" s="1"/>
  <c r="AX113"/>
  <c r="AW113"/>
  <c r="AV113"/>
  <c r="AV121" s="1"/>
  <c r="AU113"/>
  <c r="AU121" s="1"/>
  <c r="AT113"/>
  <c r="AT121" s="1"/>
  <c r="AS113"/>
  <c r="AR113"/>
  <c r="AR121" s="1"/>
  <c r="AQ113"/>
  <c r="AQ121" s="1"/>
  <c r="AP113"/>
  <c r="AO113"/>
  <c r="AO121" s="1"/>
  <c r="AN113"/>
  <c r="AN121" s="1"/>
  <c r="AM113"/>
  <c r="AM121" s="1"/>
  <c r="AL113"/>
  <c r="AL121" s="1"/>
  <c r="AK113"/>
  <c r="AK121" s="1"/>
  <c r="AJ113"/>
  <c r="AJ121" s="1"/>
  <c r="AI113"/>
  <c r="AI121" s="1"/>
  <c r="AH113"/>
  <c r="AG113"/>
  <c r="AG121" s="1"/>
  <c r="AF113"/>
  <c r="AE113"/>
  <c r="AE121" s="1"/>
  <c r="AD113"/>
  <c r="AD121" s="1"/>
  <c r="AC113"/>
  <c r="AC121" s="1"/>
  <c r="AB113"/>
  <c r="AB121" s="1"/>
  <c r="AA113"/>
  <c r="AA121" s="1"/>
  <c r="Z113"/>
  <c r="Y113"/>
  <c r="Y121" s="1"/>
  <c r="X113"/>
  <c r="X121" s="1"/>
  <c r="W113"/>
  <c r="W121" s="1"/>
  <c r="V113"/>
  <c r="U113"/>
  <c r="U121" s="1"/>
  <c r="T113"/>
  <c r="T121" s="1"/>
  <c r="S113"/>
  <c r="S121" s="1"/>
  <c r="R113"/>
  <c r="R121" s="1"/>
  <c r="Q113"/>
  <c r="Q121" s="1"/>
  <c r="P113"/>
  <c r="P121" s="1"/>
  <c r="O113"/>
  <c r="O121" s="1"/>
  <c r="N113"/>
  <c r="N121" s="1"/>
  <c r="M113"/>
  <c r="M121" s="1"/>
  <c r="L113"/>
  <c r="L121" s="1"/>
  <c r="K113"/>
  <c r="K121" s="1"/>
  <c r="J113"/>
  <c r="I113"/>
  <c r="H113"/>
  <c r="H121" s="1"/>
  <c r="G113"/>
  <c r="G121" s="1"/>
  <c r="F113"/>
  <c r="E113"/>
  <c r="E121" s="1"/>
  <c r="D113"/>
  <c r="D121" s="1"/>
  <c r="BB121"/>
  <c r="AX121"/>
  <c r="AP121"/>
  <c r="AH121"/>
  <c r="Z121"/>
  <c r="J121"/>
  <c r="BK81"/>
  <c r="BK118"/>
  <c r="AW121" l="1"/>
  <c r="I121"/>
  <c r="V121"/>
  <c r="BJ121"/>
  <c r="AZ121"/>
  <c r="AF121"/>
  <c r="AS121"/>
  <c r="BI121"/>
  <c r="BK79" l="1"/>
  <c r="BK78"/>
  <c r="BK77"/>
  <c r="BJ106" l="1"/>
  <c r="BI106"/>
  <c r="BH106"/>
  <c r="BG106"/>
  <c r="BF106"/>
  <c r="AZ106"/>
  <c r="BK80"/>
  <c r="BK76"/>
  <c r="BK75"/>
  <c r="BK74"/>
  <c r="BK73"/>
  <c r="BK72"/>
  <c r="BK71"/>
  <c r="BK70"/>
  <c r="BK69"/>
  <c r="BK68"/>
  <c r="BK67"/>
  <c r="BK66"/>
  <c r="BK65"/>
  <c r="BK64"/>
  <c r="BK63"/>
  <c r="BK62"/>
  <c r="BK61"/>
  <c r="BK60"/>
  <c r="BK59"/>
  <c r="BK58"/>
  <c r="BK57"/>
  <c r="BK56"/>
  <c r="BK55"/>
  <c r="BK54"/>
  <c r="BK53"/>
  <c r="BK52"/>
  <c r="BK51"/>
  <c r="BK50"/>
  <c r="BK49"/>
  <c r="BK48"/>
  <c r="BK47"/>
  <c r="BK46"/>
  <c r="BK45"/>
  <c r="BK44"/>
  <c r="BK43"/>
  <c r="BK42"/>
  <c r="BK41"/>
  <c r="BK40"/>
  <c r="BK39"/>
  <c r="BK38"/>
  <c r="BK37"/>
  <c r="BK36"/>
  <c r="BK35"/>
  <c r="BK34"/>
  <c r="BK33"/>
  <c r="BK32"/>
  <c r="BK31"/>
  <c r="BK30"/>
  <c r="BK22"/>
  <c r="BK21"/>
  <c r="BK20"/>
  <c r="BK140" l="1"/>
  <c r="BJ142"/>
  <c r="BI142"/>
  <c r="BH142"/>
  <c r="BG142"/>
  <c r="BF142"/>
  <c r="BE142"/>
  <c r="BD142"/>
  <c r="BC142"/>
  <c r="BB142"/>
  <c r="BA142"/>
  <c r="AZ142"/>
  <c r="AY142"/>
  <c r="AX142"/>
  <c r="AW142"/>
  <c r="AV142"/>
  <c r="AU142"/>
  <c r="AT142"/>
  <c r="AS142"/>
  <c r="AR142"/>
  <c r="AQ142"/>
  <c r="AP142"/>
  <c r="AO142"/>
  <c r="AN142"/>
  <c r="AM142"/>
  <c r="AL142"/>
  <c r="AK142"/>
  <c r="AJ142"/>
  <c r="AI142"/>
  <c r="AH142"/>
  <c r="AG142"/>
  <c r="AF142"/>
  <c r="AE142"/>
  <c r="AD142"/>
  <c r="AC142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D142"/>
  <c r="C142"/>
  <c r="BK141"/>
  <c r="BK19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BF11"/>
  <c r="BG11"/>
  <c r="BH11"/>
  <c r="BI11"/>
  <c r="BJ11"/>
  <c r="BJ15"/>
  <c r="BI15"/>
  <c r="BH15"/>
  <c r="BG15"/>
  <c r="BF15"/>
  <c r="BE15"/>
  <c r="BD15"/>
  <c r="BC15"/>
  <c r="BB15"/>
  <c r="BA15"/>
  <c r="AZ15"/>
  <c r="AY15"/>
  <c r="AX15"/>
  <c r="AW15"/>
  <c r="AV15"/>
  <c r="AU15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C113"/>
  <c r="C121" s="1"/>
  <c r="BK116"/>
  <c r="BK120" s="1"/>
  <c r="BK112"/>
  <c r="BK105"/>
  <c r="BK104"/>
  <c r="BK103"/>
  <c r="BK102"/>
  <c r="BK101"/>
  <c r="BK100"/>
  <c r="BK99"/>
  <c r="BK98"/>
  <c r="BK97"/>
  <c r="BK96"/>
  <c r="BK95"/>
  <c r="BE106"/>
  <c r="BD106"/>
  <c r="BC106"/>
  <c r="BB106"/>
  <c r="BA106"/>
  <c r="AY106"/>
  <c r="AX106"/>
  <c r="AW106"/>
  <c r="AV106"/>
  <c r="AU106"/>
  <c r="AT106"/>
  <c r="AS106"/>
  <c r="AR106"/>
  <c r="AQ106"/>
  <c r="AP106"/>
  <c r="AO106"/>
  <c r="AN106"/>
  <c r="AM106"/>
  <c r="AL106"/>
  <c r="AK106"/>
  <c r="AJ106"/>
  <c r="AI106"/>
  <c r="AH106"/>
  <c r="AG106"/>
  <c r="AF106"/>
  <c r="AE106"/>
  <c r="AD106"/>
  <c r="AC106"/>
  <c r="AB106"/>
  <c r="AA106"/>
  <c r="Z106"/>
  <c r="Y106"/>
  <c r="X106"/>
  <c r="W106"/>
  <c r="V106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D106"/>
  <c r="C106"/>
  <c r="BK14"/>
  <c r="BK15" l="1"/>
  <c r="BK142"/>
  <c r="BK113"/>
  <c r="BI107"/>
  <c r="BI144" s="1"/>
  <c r="BG107"/>
  <c r="BG144" s="1"/>
  <c r="BE107"/>
  <c r="BE144" s="1"/>
  <c r="BC107"/>
  <c r="BC144" s="1"/>
  <c r="BA107"/>
  <c r="BA144" s="1"/>
  <c r="AY107"/>
  <c r="AY144" s="1"/>
  <c r="AW107"/>
  <c r="AW144" s="1"/>
  <c r="AU107"/>
  <c r="AU144" s="1"/>
  <c r="AS107"/>
  <c r="AS144" s="1"/>
  <c r="AQ107"/>
  <c r="AQ144" s="1"/>
  <c r="AO107"/>
  <c r="AO144" s="1"/>
  <c r="AM107"/>
  <c r="AM144" s="1"/>
  <c r="AK107"/>
  <c r="AK144" s="1"/>
  <c r="AI107"/>
  <c r="AI144" s="1"/>
  <c r="AG107"/>
  <c r="AG144" s="1"/>
  <c r="AE107"/>
  <c r="AE144" s="1"/>
  <c r="AC107"/>
  <c r="AC144" s="1"/>
  <c r="AA107"/>
  <c r="AA144" s="1"/>
  <c r="Y107"/>
  <c r="Y144" s="1"/>
  <c r="W107"/>
  <c r="W144" s="1"/>
  <c r="U107"/>
  <c r="U144" s="1"/>
  <c r="S107"/>
  <c r="S144" s="1"/>
  <c r="Q107"/>
  <c r="Q144" s="1"/>
  <c r="O107"/>
  <c r="O144" s="1"/>
  <c r="M107"/>
  <c r="M144" s="1"/>
  <c r="K107"/>
  <c r="K144" s="1"/>
  <c r="I107"/>
  <c r="I144" s="1"/>
  <c r="G107"/>
  <c r="G144" s="1"/>
  <c r="E107"/>
  <c r="E144" s="1"/>
  <c r="C107"/>
  <c r="C144" s="1"/>
  <c r="BJ107"/>
  <c r="BJ144" s="1"/>
  <c r="BH107"/>
  <c r="BH144" s="1"/>
  <c r="BF107"/>
  <c r="BF144" s="1"/>
  <c r="BD107"/>
  <c r="BD144" s="1"/>
  <c r="BB107"/>
  <c r="BB144" s="1"/>
  <c r="AZ107"/>
  <c r="AZ144" s="1"/>
  <c r="AX107"/>
  <c r="AX144" s="1"/>
  <c r="AV107"/>
  <c r="AV144" s="1"/>
  <c r="AT107"/>
  <c r="AT144" s="1"/>
  <c r="AR107"/>
  <c r="AR144" s="1"/>
  <c r="AP107"/>
  <c r="AP144" s="1"/>
  <c r="AN107"/>
  <c r="AN144" s="1"/>
  <c r="AL107"/>
  <c r="AL144" s="1"/>
  <c r="AJ107"/>
  <c r="AJ144" s="1"/>
  <c r="AH107"/>
  <c r="AH144" s="1"/>
  <c r="AF107"/>
  <c r="AF144" s="1"/>
  <c r="AD107"/>
  <c r="AD144" s="1"/>
  <c r="AB107"/>
  <c r="AB144" s="1"/>
  <c r="Z107"/>
  <c r="Z144" s="1"/>
  <c r="X107"/>
  <c r="X144" s="1"/>
  <c r="V107"/>
  <c r="V144" s="1"/>
  <c r="T107"/>
  <c r="T144" s="1"/>
  <c r="R107"/>
  <c r="R144" s="1"/>
  <c r="P107"/>
  <c r="P144" s="1"/>
  <c r="N107"/>
  <c r="N144" s="1"/>
  <c r="L107"/>
  <c r="L144" s="1"/>
  <c r="J107"/>
  <c r="J144" s="1"/>
  <c r="H107"/>
  <c r="H144" s="1"/>
  <c r="F107"/>
  <c r="F144" s="1"/>
  <c r="D107"/>
  <c r="D144" s="1"/>
  <c r="BK106"/>
  <c r="BK121" l="1"/>
  <c r="BK144" l="1"/>
</calcChain>
</file>

<file path=xl/sharedStrings.xml><?xml version="1.0" encoding="utf-8"?>
<sst xmlns="http://schemas.openxmlformats.org/spreadsheetml/2006/main" count="240" uniqueCount="196">
  <si>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</si>
  <si>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</si>
  <si>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</si>
  <si>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</si>
  <si>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</si>
  <si>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</si>
  <si>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</si>
  <si>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</si>
  <si>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</si>
  <si>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</si>
  <si>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</si>
  <si>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</si>
  <si>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</si>
  <si>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</si>
  <si>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</si>
  <si>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</si>
  <si>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</si>
  <si>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</si>
  <si>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</si>
  <si>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</si>
  <si>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</si>
  <si>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</si>
  <si>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</si>
  <si>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</si>
  <si>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</si>
  <si>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</si>
  <si>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</si>
  <si>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</si>
  <si>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</si>
  <si>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</si>
  <si>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</si>
  <si>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</si>
  <si>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</si>
  <si>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</si>
  <si>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</si>
  <si>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</si>
  <si>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</si>
  <si>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</si>
  <si>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</si>
  <si>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</si>
  <si>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</si>
  <si>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</si>
  <si>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</si>
  <si>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</si>
  <si>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</si>
  <si>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</si>
  <si>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</si>
  <si>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</si>
  <si>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</si>
  <si>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</si>
  <si>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</si>
  <si>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</si>
  <si>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</si>
  <si>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</si>
  <si>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</si>
  <si>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</si>
  <si>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</si>
  <si>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</si>
  <si>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</si>
  <si>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</si>
  <si>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</si>
  <si>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</si>
  <si>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</si>
  <si>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</si>
  <si>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</si>
  <si>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</si>
  <si>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</si>
  <si>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</si>
  <si>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</si>
  <si>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</si>
  <si>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</si>
  <si>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</si>
  <si>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</si>
  <si>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</si>
  <si>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</si>
  <si>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</si>
  <si>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</si>
  <si>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</si>
  <si>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</si>
  <si>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</si>
  <si>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</si>
  <si>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</si>
  <si>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</si>
  <si>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</si>
  <si>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</si>
  <si>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</si>
  <si>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</si>
  <si>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</si>
  <si>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</si>
  <si>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</si>
  <si>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</si>
  <si>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</si>
  <si>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</si>
  <si>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</si>
  <si>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</si>
  <si>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</si>
  <si>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</si>
  <si>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</si>
  <si>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</si>
  <si>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</si>
  <si>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</si>
  <si>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</si>
  <si>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t>4 : FIIs/FPIs</t>
  </si>
  <si>
    <t>DWS Insta Cash Plus Fund</t>
  </si>
  <si>
    <t>DWS Treasury Fund - Cash</t>
  </si>
  <si>
    <t>DWS Gilt Fund</t>
  </si>
  <si>
    <t>DWS  Fixed Maturity Plan Series 43</t>
  </si>
  <si>
    <t>DWS  Fixed maturity Plan Series 45</t>
  </si>
  <si>
    <t>DWS  Fixed maturity Plan Series 46</t>
  </si>
  <si>
    <t>DWS  Fixed maturity Plan Series 47</t>
  </si>
  <si>
    <t>DWS  Fixed maturity Plan Series 48</t>
  </si>
  <si>
    <t>DWS  Fixed maturity Plan Series 49</t>
  </si>
  <si>
    <t>DWS  Fixed maturity Plan Series 50</t>
  </si>
  <si>
    <t>DWS  Fixed maturity Plan Series 51</t>
  </si>
  <si>
    <t>DWS  Fixed maturity Plan Series 52</t>
  </si>
  <si>
    <t>DWS  Fixed maturity Plan Series 53</t>
  </si>
  <si>
    <t>DWS  Fixed maturity Plan Series 54</t>
  </si>
  <si>
    <t>DWS  Fixed maturity Plan Series 55</t>
  </si>
  <si>
    <t>DWS  Fixed maturity Plan Series 56</t>
  </si>
  <si>
    <t>DWS  Fixed maturity Plan Series 57</t>
  </si>
  <si>
    <t>DWS  Fixed Maturity Plan Series 58</t>
  </si>
  <si>
    <t>DWS  Fixed Maturity Plan Series 60</t>
  </si>
  <si>
    <t>DWS  Fixed Maturity Plan Series 61</t>
  </si>
  <si>
    <t>DWS  Fixed Maturity Plan Series 62</t>
  </si>
  <si>
    <t>DWS  Fixed Maturity Plan Series 63</t>
  </si>
  <si>
    <t>DWS Fixed Maturity Plan - Series 16</t>
  </si>
  <si>
    <t>DWS Fixed Maturity Plan - Series 31</t>
  </si>
  <si>
    <t>DWS Fixed Maturity Plan - Series 32</t>
  </si>
  <si>
    <t>DWS Fixed Maturity Plan - Series 33</t>
  </si>
  <si>
    <t>DWS Fixed Maturity Plan - Series 34</t>
  </si>
  <si>
    <t>DWS Fixed Maturity Plan - Series 36</t>
  </si>
  <si>
    <t>DWS Fixed Maturity Plan - Series 37</t>
  </si>
  <si>
    <t>DWS Fixed Maturity Plan - Series 38</t>
  </si>
  <si>
    <t>DWS Fixed Maturity Plan - Series 39</t>
  </si>
  <si>
    <t>DWS Fixed Maturity Plan - Series 4</t>
  </si>
  <si>
    <t>DWS Fixed Maturity Plan - Series 42</t>
  </si>
  <si>
    <t>DWS Fixed Term Fund - Series 91</t>
  </si>
  <si>
    <t>DWS Fixed Term Fund - Series 96</t>
  </si>
  <si>
    <t>DWS Hybrid Fixed Term Fund - Series 10</t>
  </si>
  <si>
    <t>DWS Hybrid Fixed Term Fund - Series 11</t>
  </si>
  <si>
    <t>DWS Hybrid Fixed Term Fund - Series 12</t>
  </si>
  <si>
    <t>DWS Hybrid Fixed Term Fund - Series 13</t>
  </si>
  <si>
    <t>DWS Hybrid Fixed Term Fund - Series 14</t>
  </si>
  <si>
    <t>DWS Hybrid Fixed Term Fund - Series 17</t>
  </si>
  <si>
    <t>DWS Hybrid Fixed Term Fund - Series 19</t>
  </si>
  <si>
    <t>DWS Hybrid Fixed Term Fund - Series 3</t>
  </si>
  <si>
    <t>DWS Hybrid Fixed Term Fund - Series 4</t>
  </si>
  <si>
    <t>DWS Hybrid Fixed Term Fund - Series 5</t>
  </si>
  <si>
    <t>DWS Hybrid Fixed Term Fund - Series 6</t>
  </si>
  <si>
    <t>DWS Hybrid Fixed Term Fund - Series 7</t>
  </si>
  <si>
    <t>DWS Hybrid Fixed Term Fund - Series 8</t>
  </si>
  <si>
    <t>DWS Hybrid Fixed Term Fund - Series 9</t>
  </si>
  <si>
    <t>DWS Banking &amp; PSU Debt Fund</t>
  </si>
  <si>
    <t>DWS Cash Opportunities Fund</t>
  </si>
  <si>
    <t>DWS Income Advantage Fund</t>
  </si>
  <si>
    <t>DWS Inflation Indexed Bond Fund</t>
  </si>
  <si>
    <t>DWS Medium Term Income Fund</t>
  </si>
  <si>
    <t>DWS Money Plus Fund</t>
  </si>
  <si>
    <t>DWS Premier Bond Fund</t>
  </si>
  <si>
    <t>DWS Short Maturity Fund</t>
  </si>
  <si>
    <t>DWS Treasury Fund - Investment</t>
  </si>
  <si>
    <t>DWS Twin Advantage Fund</t>
  </si>
  <si>
    <t>DWS Ultra Short Term Fund</t>
  </si>
  <si>
    <t>DWS Tax Saving Fund</t>
  </si>
  <si>
    <t>DWS Alpha Equity Fund</t>
  </si>
  <si>
    <t>DWS Investment Opportunity Fund</t>
  </si>
  <si>
    <t>DWS Global Agribusiness Offshore Fund</t>
  </si>
  <si>
    <t>DWS Top Euroland Offshore Fund</t>
  </si>
  <si>
    <t>DWS  Fixed Maturity Plan Series 64</t>
  </si>
  <si>
    <t>DWS  Fixed Maturity Plan Series 69</t>
  </si>
  <si>
    <t>DWS Fixed Maturity Plan - Series 66</t>
  </si>
  <si>
    <t>DWS Fixed Maturity Plan - Series 68</t>
  </si>
  <si>
    <t>DWS Hybrid Fixed Term Fund - Series 21</t>
  </si>
  <si>
    <t>DWS Fixed Maturity Plan - Series 70</t>
  </si>
  <si>
    <t>DWS Fixed Maturity Plan - Series 71</t>
  </si>
  <si>
    <t>DWS Hybrid Fixed Term Fund Series 22</t>
  </si>
  <si>
    <t>DWS INTERVAL FUND ANNUAL PLAN SERIES 1</t>
  </si>
  <si>
    <t>DWS Fixed Maturity Plan - Series 72</t>
  </si>
  <si>
    <t>DWS Hybrid Fixed Term Fund Series - 23</t>
  </si>
  <si>
    <t>TELANGANA</t>
  </si>
  <si>
    <t>DWS Arbitrage Fund</t>
  </si>
  <si>
    <t>1</t>
  </si>
  <si>
    <t>DWS Fixed Maturity Plan - Series 75</t>
  </si>
  <si>
    <t>DWS Hybrid Fixed Term Fund Series - 27</t>
  </si>
  <si>
    <t>DWS Hybrid Fixed Term Fund Series - 26</t>
  </si>
  <si>
    <t>DWS Hybrid Fixed Term Fund Series 29</t>
  </si>
  <si>
    <t>DWS Corporate Debt Opportunities Fund</t>
  </si>
  <si>
    <t>DWS Fixed Maturity Plan - Series 77</t>
  </si>
  <si>
    <t>DWS Fixed Maturity Plan - Series 78</t>
  </si>
  <si>
    <t>DWS Fixed Maturity Plan Series 82</t>
  </si>
  <si>
    <t>DWS Hybrid Fixed Term Fund Series 31</t>
  </si>
  <si>
    <t>DWS Hybrid Fixed Term Fund Series 32</t>
  </si>
  <si>
    <t>DWS Mid Cap Fund Series 1</t>
  </si>
  <si>
    <t>Table showing State wise /Union Territory wise contribution to AUM of category of schemes as on 31st December 2014</t>
  </si>
  <si>
    <t>Deutsche Mutual Fund: Net Assets Under Management (AUM) as on 31st December 2014. (All figures in Rs. Crore)</t>
  </si>
  <si>
    <t>Deutsche Mutual Fund (All figures in Rs. Crore)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</si>
</sst>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_-;\-* #,##0.00_-;_-* &quot;-&quot;??_-;_-@_-"/>
  </numFmts>
  <fonts count="10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sz val="10"/>
      <color indexed="8"/>
      <name val="Arial"/>
      <family val="2"/>
    </font>
    <font>
      <sz val="10"/>
      <color indexed="64"/>
      <name val="Arial"/>
      <family val="2"/>
    </font>
    <font>
      <b/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2" applyFont="1"/>
    <xf numFmtId="0" fontId="6" fillId="0" borderId="4" xfId="2" applyNumberFormat="1" applyFont="1" applyFill="1" applyBorder="1" applyAlignment="1">
      <alignment horizontal="center" wrapText="1"/>
    </xf>
    <xf numFmtId="0" fontId="6" fillId="0" borderId="1" xfId="2" applyNumberFormat="1" applyFont="1" applyFill="1" applyBorder="1" applyAlignment="1">
      <alignment horizontal="center" wrapText="1"/>
    </xf>
    <xf numFmtId="0" fontId="6" fillId="0" borderId="5" xfId="2" applyNumberFormat="1" applyFont="1" applyFill="1" applyBorder="1" applyAlignment="1">
      <alignment horizontal="center" wrapText="1"/>
    </xf>
    <xf numFmtId="0" fontId="6" fillId="0" borderId="0" xfId="2" applyFont="1"/>
    <xf numFmtId="0" fontId="7" fillId="0" borderId="6" xfId="0" applyFont="1" applyBorder="1"/>
    <xf numFmtId="0" fontId="7" fillId="0" borderId="7" xfId="0" applyFont="1" applyBorder="1" applyAlignment="1">
      <alignment wrapText="1"/>
    </xf>
    <xf numFmtId="0" fontId="8" fillId="0" borderId="0" xfId="0" applyFont="1" applyBorder="1"/>
    <xf numFmtId="164" fontId="8" fillId="0" borderId="0" xfId="4" applyFont="1" applyBorder="1"/>
    <xf numFmtId="0" fontId="8" fillId="0" borderId="7" xfId="0" applyFont="1" applyBorder="1" applyAlignment="1">
      <alignment wrapText="1"/>
    </xf>
    <xf numFmtId="0" fontId="8" fillId="0" borderId="7" xfId="0" applyFont="1" applyBorder="1" applyAlignment="1">
      <alignment horizontal="right" wrapText="1"/>
    </xf>
    <xf numFmtId="0" fontId="8" fillId="0" borderId="4" xfId="0" applyFont="1" applyBorder="1"/>
    <xf numFmtId="0" fontId="8" fillId="0" borderId="1" xfId="0" applyFont="1" applyBorder="1"/>
    <xf numFmtId="0" fontId="8" fillId="0" borderId="5" xfId="0" applyFont="1" applyBorder="1"/>
    <xf numFmtId="164" fontId="8" fillId="0" borderId="6" xfId="4" applyFont="1" applyBorder="1"/>
    <xf numFmtId="0" fontId="7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7" fillId="0" borderId="0" xfId="0" applyFont="1" applyBorder="1"/>
    <xf numFmtId="0" fontId="7" fillId="0" borderId="7" xfId="0" applyFont="1" applyBorder="1" applyAlignment="1">
      <alignment horizontal="center" wrapText="1"/>
    </xf>
    <xf numFmtId="0" fontId="7" fillId="0" borderId="3" xfId="0" applyFont="1" applyBorder="1" applyAlignment="1">
      <alignment horizontal="right"/>
    </xf>
    <xf numFmtId="2" fontId="6" fillId="0" borderId="3" xfId="2" applyNumberFormat="1" applyFont="1" applyFill="1" applyBorder="1"/>
    <xf numFmtId="0" fontId="7" fillId="0" borderId="8" xfId="0" applyFont="1" applyBorder="1"/>
    <xf numFmtId="0" fontId="7" fillId="0" borderId="0" xfId="0" applyFont="1" applyBorder="1" applyAlignment="1">
      <alignment horizontal="right" wrapText="1"/>
    </xf>
    <xf numFmtId="0" fontId="8" fillId="0" borderId="0" xfId="0" applyFont="1"/>
    <xf numFmtId="2" fontId="6" fillId="0" borderId="1" xfId="2" applyNumberFormat="1" applyFont="1" applyFill="1" applyBorder="1" applyAlignment="1">
      <alignment horizontal="center" vertical="top" wrapText="1"/>
    </xf>
    <xf numFmtId="164" fontId="8" fillId="0" borderId="1" xfId="4" applyFont="1" applyBorder="1"/>
    <xf numFmtId="164" fontId="8" fillId="0" borderId="1" xfId="0" applyNumberFormat="1" applyFont="1" applyBorder="1"/>
    <xf numFmtId="164" fontId="8" fillId="0" borderId="0" xfId="0" applyNumberFormat="1" applyFont="1"/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left"/>
    </xf>
    <xf numFmtId="164" fontId="8" fillId="0" borderId="1" xfId="4" applyFont="1" applyBorder="1" applyAlignment="1">
      <alignment horizontal="left"/>
    </xf>
    <xf numFmtId="0" fontId="8" fillId="0" borderId="1" xfId="1" applyFont="1" applyBorder="1"/>
    <xf numFmtId="2" fontId="8" fillId="0" borderId="5" xfId="0" applyNumberFormat="1" applyFont="1" applyBorder="1"/>
    <xf numFmtId="164" fontId="7" fillId="0" borderId="1" xfId="0" applyNumberFormat="1" applyFont="1" applyBorder="1"/>
    <xf numFmtId="164" fontId="7" fillId="0" borderId="1" xfId="4" applyFont="1" applyBorder="1"/>
    <xf numFmtId="43" fontId="8" fillId="0" borderId="0" xfId="0" applyNumberFormat="1" applyFont="1"/>
    <xf numFmtId="0" fontId="8" fillId="0" borderId="22" xfId="0" applyFont="1" applyBorder="1" applyAlignment="1">
      <alignment horizontal="right" wrapText="1"/>
    </xf>
    <xf numFmtId="164" fontId="8" fillId="0" borderId="0" xfId="4" applyFont="1"/>
    <xf numFmtId="2" fontId="8" fillId="0" borderId="1" xfId="0" applyNumberFormat="1" applyFont="1" applyBorder="1"/>
    <xf numFmtId="2" fontId="0" fillId="0" borderId="1" xfId="0" applyNumberFormat="1" applyBorder="1"/>
    <xf numFmtId="2" fontId="0" fillId="0" borderId="1" xfId="0" applyNumberFormat="1" applyFill="1" applyBorder="1"/>
    <xf numFmtId="2" fontId="7" fillId="0" borderId="6" xfId="4" applyNumberFormat="1" applyFont="1" applyBorder="1"/>
    <xf numFmtId="2" fontId="8" fillId="0" borderId="4" xfId="0" applyNumberFormat="1" applyFont="1" applyBorder="1"/>
    <xf numFmtId="2" fontId="8" fillId="0" borderId="6" xfId="4" applyNumberFormat="1" applyFont="1" applyBorder="1"/>
    <xf numFmtId="2" fontId="0" fillId="0" borderId="0" xfId="0" applyNumberFormat="1"/>
    <xf numFmtId="2" fontId="8" fillId="0" borderId="21" xfId="0" applyNumberFormat="1" applyFont="1" applyBorder="1"/>
    <xf numFmtId="2" fontId="8" fillId="0" borderId="22" xfId="0" applyNumberFormat="1" applyFont="1" applyBorder="1"/>
    <xf numFmtId="2" fontId="8" fillId="0" borderId="7" xfId="4" applyNumberFormat="1" applyFont="1" applyBorder="1"/>
    <xf numFmtId="2" fontId="7" fillId="0" borderId="4" xfId="0" applyNumberFormat="1" applyFont="1" applyBorder="1"/>
    <xf numFmtId="2" fontId="7" fillId="0" borderId="1" xfId="0" applyNumberFormat="1" applyFont="1" applyBorder="1"/>
    <xf numFmtId="2" fontId="7" fillId="0" borderId="5" xfId="0" applyNumberFormat="1" applyFont="1" applyBorder="1"/>
    <xf numFmtId="2" fontId="8" fillId="0" borderId="3" xfId="0" applyNumberFormat="1" applyFont="1" applyBorder="1"/>
    <xf numFmtId="2" fontId="8" fillId="0" borderId="1" xfId="0" applyNumberFormat="1" applyFont="1" applyBorder="1" applyAlignment="1">
      <alignment horizontal="center"/>
    </xf>
    <xf numFmtId="2" fontId="8" fillId="0" borderId="4" xfId="4" applyNumberFormat="1" applyFont="1" applyBorder="1" applyAlignment="1">
      <alignment horizontal="center"/>
    </xf>
    <xf numFmtId="2" fontId="8" fillId="0" borderId="2" xfId="0" applyNumberFormat="1" applyFont="1" applyBorder="1"/>
    <xf numFmtId="2" fontId="8" fillId="0" borderId="4" xfId="4" applyNumberFormat="1" applyFont="1" applyBorder="1"/>
    <xf numFmtId="2" fontId="8" fillId="0" borderId="0" xfId="0" applyNumberFormat="1" applyFont="1" applyBorder="1"/>
    <xf numFmtId="2" fontId="8" fillId="0" borderId="0" xfId="4" applyNumberFormat="1" applyFont="1" applyBorder="1"/>
    <xf numFmtId="2" fontId="7" fillId="0" borderId="0" xfId="0" applyNumberFormat="1" applyFont="1" applyFill="1" applyBorder="1"/>
    <xf numFmtId="2" fontId="7" fillId="0" borderId="0" xfId="0" applyNumberFormat="1" applyFont="1" applyBorder="1"/>
    <xf numFmtId="2" fontId="7" fillId="2" borderId="0" xfId="0" applyNumberFormat="1" applyFont="1" applyFill="1" applyBorder="1"/>
    <xf numFmtId="2" fontId="8" fillId="2" borderId="0" xfId="0" applyNumberFormat="1" applyFont="1" applyFill="1" applyBorder="1"/>
    <xf numFmtId="2" fontId="8" fillId="0" borderId="0" xfId="0" applyNumberFormat="1" applyFont="1"/>
    <xf numFmtId="2" fontId="6" fillId="0" borderId="9" xfId="2" applyNumberFormat="1" applyFont="1" applyFill="1" applyBorder="1" applyAlignment="1">
      <alignment horizontal="center" vertical="top" wrapText="1"/>
    </xf>
    <xf numFmtId="2" fontId="6" fillId="0" borderId="10" xfId="2" applyNumberFormat="1" applyFont="1" applyFill="1" applyBorder="1" applyAlignment="1">
      <alignment horizontal="center" vertical="top" wrapText="1"/>
    </xf>
    <xf numFmtId="2" fontId="6" fillId="0" borderId="11" xfId="2" applyNumberFormat="1" applyFont="1" applyFill="1" applyBorder="1" applyAlignment="1">
      <alignment horizontal="center" vertical="top" wrapText="1"/>
    </xf>
    <xf numFmtId="2" fontId="6" fillId="0" borderId="12" xfId="2" applyNumberFormat="1" applyFont="1" applyFill="1" applyBorder="1" applyAlignment="1">
      <alignment horizontal="center" vertical="top" wrapText="1"/>
    </xf>
    <xf numFmtId="2" fontId="6" fillId="0" borderId="13" xfId="2" applyNumberFormat="1" applyFont="1" applyFill="1" applyBorder="1" applyAlignment="1">
      <alignment horizontal="center" vertical="top" wrapText="1"/>
    </xf>
    <xf numFmtId="2" fontId="6" fillId="0" borderId="14" xfId="2" applyNumberFormat="1" applyFont="1" applyFill="1" applyBorder="1" applyAlignment="1">
      <alignment horizontal="center" vertical="top" wrapText="1"/>
    </xf>
    <xf numFmtId="2" fontId="6" fillId="0" borderId="15" xfId="2" applyNumberFormat="1" applyFont="1" applyFill="1" applyBorder="1" applyAlignment="1">
      <alignment horizontal="center" vertical="top" wrapText="1"/>
    </xf>
    <xf numFmtId="2" fontId="6" fillId="0" borderId="16" xfId="2" applyNumberFormat="1" applyFont="1" applyFill="1" applyBorder="1" applyAlignment="1">
      <alignment horizontal="center" vertical="top" wrapText="1"/>
    </xf>
    <xf numFmtId="2" fontId="6" fillId="0" borderId="17" xfId="2" applyNumberFormat="1" applyFont="1" applyFill="1" applyBorder="1" applyAlignment="1">
      <alignment horizontal="center" vertical="top" wrapText="1"/>
    </xf>
    <xf numFmtId="2" fontId="6" fillId="0" borderId="15" xfId="2" applyNumberFormat="1" applyFont="1" applyFill="1" applyBorder="1" applyAlignment="1">
      <alignment horizontal="center"/>
    </xf>
    <xf numFmtId="2" fontId="6" fillId="0" borderId="16" xfId="2" applyNumberFormat="1" applyFont="1" applyFill="1" applyBorder="1" applyAlignment="1">
      <alignment horizontal="center"/>
    </xf>
    <xf numFmtId="2" fontId="6" fillId="0" borderId="17" xfId="2" applyNumberFormat="1" applyFont="1" applyFill="1" applyBorder="1" applyAlignment="1">
      <alignment horizontal="center"/>
    </xf>
    <xf numFmtId="164" fontId="6" fillId="0" borderId="18" xfId="4" applyFont="1" applyFill="1" applyBorder="1" applyAlignment="1">
      <alignment horizontal="center" vertical="center" wrapText="1"/>
    </xf>
    <xf numFmtId="164" fontId="6" fillId="0" borderId="19" xfId="4" applyFont="1" applyFill="1" applyBorder="1" applyAlignment="1">
      <alignment horizontal="center" vertical="center" wrapText="1"/>
    </xf>
    <xf numFmtId="164" fontId="6" fillId="0" borderId="20" xfId="4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49" fontId="4" fillId="0" borderId="7" xfId="1" applyNumberFormat="1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2" fontId="8" fillId="0" borderId="21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49" fontId="4" fillId="0" borderId="23" xfId="1" applyNumberFormat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22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64" fontId="7" fillId="0" borderId="1" xfId="0" applyNumberFormat="1" applyFont="1" applyFill="1" applyBorder="1"/>
  </cellXfs>
  <cellStyles count="5">
    <cellStyle name="Comma" xfId="4" builtinId="3"/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63"/>
  <sheetViews>
    <sheetView showGridLines="0" tabSelected="1" zoomScale="85" zoomScaleNormal="85" workbookViewId="0">
      <pane xSplit="2" ySplit="7" topLeftCell="W8" activePane="bottomRight" state="frozen"/>
      <selection pane="topRight" activeCell="C1" sqref="C1"/>
      <selection pane="bottomLeft" activeCell="A8" sqref="A8"/>
      <selection pane="bottomRight" activeCell="AE5" sqref="AE5"/>
    </sheetView>
  </sheetViews>
  <sheetFormatPr defaultColWidth="9.140625" defaultRowHeight="12.75"/>
  <cols>
    <col min="1" max="1" width="8.5703125" style="8" customWidth="1"/>
    <col min="2" max="2" width="41" style="8" customWidth="1"/>
    <col min="3" max="3" width="5.140625" style="8" bestFit="1" customWidth="1"/>
    <col min="4" max="4" width="11.28515625" style="8" customWidth="1"/>
    <col min="5" max="7" width="5.140625" style="8" bestFit="1" customWidth="1"/>
    <col min="8" max="10" width="12.42578125" style="8" bestFit="1" customWidth="1"/>
    <col min="11" max="11" width="5.140625" style="8" bestFit="1" customWidth="1"/>
    <col min="12" max="12" width="12.28515625" style="8" customWidth="1"/>
    <col min="13" max="17" width="5.140625" style="8" bestFit="1" customWidth="1"/>
    <col min="18" max="20" width="12.42578125" style="8" bestFit="1" customWidth="1"/>
    <col min="21" max="21" width="5.140625" style="8" bestFit="1" customWidth="1"/>
    <col min="22" max="22" width="12.42578125" style="8" bestFit="1" customWidth="1"/>
    <col min="23" max="23" width="5.140625" style="8" bestFit="1" customWidth="1"/>
    <col min="24" max="24" width="11.42578125" style="8" bestFit="1" customWidth="1"/>
    <col min="25" max="27" width="5.140625" style="8" bestFit="1" customWidth="1"/>
    <col min="28" max="29" width="12.42578125" style="8" bestFit="1" customWidth="1"/>
    <col min="30" max="30" width="6.5703125" style="8" customWidth="1"/>
    <col min="31" max="31" width="5.140625" style="8" bestFit="1" customWidth="1"/>
    <col min="32" max="32" width="12.5703125" style="8" bestFit="1" customWidth="1"/>
    <col min="33" max="37" width="5.140625" style="8" bestFit="1" customWidth="1"/>
    <col min="38" max="39" width="12.42578125" style="8" bestFit="1" customWidth="1"/>
    <col min="40" max="41" width="5.140625" style="8" bestFit="1" customWidth="1"/>
    <col min="42" max="42" width="12.42578125" style="8" bestFit="1" customWidth="1"/>
    <col min="43" max="47" width="5.140625" style="8" bestFit="1" customWidth="1"/>
    <col min="48" max="50" width="12.42578125" style="8" bestFit="1" customWidth="1"/>
    <col min="51" max="51" width="5.140625" style="8" bestFit="1" customWidth="1"/>
    <col min="52" max="52" width="12.42578125" style="8" bestFit="1" customWidth="1"/>
    <col min="53" max="57" width="5.140625" style="8" bestFit="1" customWidth="1"/>
    <col min="58" max="60" width="12.42578125" style="8" bestFit="1" customWidth="1"/>
    <col min="61" max="61" width="5.140625" style="8" bestFit="1" customWidth="1"/>
    <col min="62" max="62" width="12.42578125" style="8" bestFit="1" customWidth="1"/>
    <col min="63" max="63" width="15.140625" style="9" bestFit="1" customWidth="1"/>
    <col min="64" max="16384" width="9.140625" style="8"/>
  </cols>
  <sheetData>
    <row r="1" spans="1:64" s="1" customFormat="1" ht="13.5" thickBot="1">
      <c r="A1" s="87" t="s">
        <v>78</v>
      </c>
      <c r="B1" s="79" t="s">
        <v>181</v>
      </c>
      <c r="C1" s="70" t="s">
        <v>194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2"/>
    </row>
    <row r="2" spans="1:64" s="1" customFormat="1" ht="13.5" thickBot="1">
      <c r="A2" s="88"/>
      <c r="B2" s="80"/>
      <c r="C2" s="70" t="s">
        <v>31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2"/>
      <c r="W2" s="70" t="s">
        <v>27</v>
      </c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2"/>
      <c r="AQ2" s="70" t="s">
        <v>28</v>
      </c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2"/>
      <c r="BK2" s="76" t="s">
        <v>25</v>
      </c>
    </row>
    <row r="3" spans="1:64" s="5" customFormat="1" ht="13.5" thickBot="1">
      <c r="A3" s="88"/>
      <c r="B3" s="80"/>
      <c r="C3" s="73" t="s">
        <v>12</v>
      </c>
      <c r="D3" s="74"/>
      <c r="E3" s="74"/>
      <c r="F3" s="74"/>
      <c r="G3" s="74"/>
      <c r="H3" s="74"/>
      <c r="I3" s="74"/>
      <c r="J3" s="74"/>
      <c r="K3" s="74"/>
      <c r="L3" s="75"/>
      <c r="M3" s="73" t="s">
        <v>13</v>
      </c>
      <c r="N3" s="74"/>
      <c r="O3" s="74"/>
      <c r="P3" s="74"/>
      <c r="Q3" s="74"/>
      <c r="R3" s="74"/>
      <c r="S3" s="74"/>
      <c r="T3" s="74"/>
      <c r="U3" s="74"/>
      <c r="V3" s="75"/>
      <c r="W3" s="73" t="s">
        <v>12</v>
      </c>
      <c r="X3" s="74"/>
      <c r="Y3" s="74"/>
      <c r="Z3" s="74"/>
      <c r="AA3" s="74"/>
      <c r="AB3" s="74"/>
      <c r="AC3" s="74"/>
      <c r="AD3" s="74"/>
      <c r="AE3" s="74"/>
      <c r="AF3" s="75"/>
      <c r="AG3" s="73" t="s">
        <v>13</v>
      </c>
      <c r="AH3" s="74"/>
      <c r="AI3" s="74"/>
      <c r="AJ3" s="74"/>
      <c r="AK3" s="74"/>
      <c r="AL3" s="74"/>
      <c r="AM3" s="74"/>
      <c r="AN3" s="74"/>
      <c r="AO3" s="74"/>
      <c r="AP3" s="75"/>
      <c r="AQ3" s="73" t="s">
        <v>12</v>
      </c>
      <c r="AR3" s="74"/>
      <c r="AS3" s="74"/>
      <c r="AT3" s="74"/>
      <c r="AU3" s="74"/>
      <c r="AV3" s="74"/>
      <c r="AW3" s="74"/>
      <c r="AX3" s="74"/>
      <c r="AY3" s="74"/>
      <c r="AZ3" s="75"/>
      <c r="BA3" s="73" t="s">
        <v>13</v>
      </c>
      <c r="BB3" s="74"/>
      <c r="BC3" s="74"/>
      <c r="BD3" s="74"/>
      <c r="BE3" s="74"/>
      <c r="BF3" s="74"/>
      <c r="BG3" s="74"/>
      <c r="BH3" s="74"/>
      <c r="BI3" s="74"/>
      <c r="BJ3" s="75"/>
      <c r="BK3" s="77"/>
    </row>
    <row r="4" spans="1:64" s="5" customFormat="1">
      <c r="A4" s="88"/>
      <c r="B4" s="80"/>
      <c r="C4" s="67" t="s">
        <v>37</v>
      </c>
      <c r="D4" s="68"/>
      <c r="E4" s="68"/>
      <c r="F4" s="68"/>
      <c r="G4" s="69"/>
      <c r="H4" s="64" t="s">
        <v>38</v>
      </c>
      <c r="I4" s="65"/>
      <c r="J4" s="65"/>
      <c r="K4" s="65"/>
      <c r="L4" s="66"/>
      <c r="M4" s="67" t="s">
        <v>37</v>
      </c>
      <c r="N4" s="68"/>
      <c r="O4" s="68"/>
      <c r="P4" s="68"/>
      <c r="Q4" s="69"/>
      <c r="R4" s="64" t="s">
        <v>38</v>
      </c>
      <c r="S4" s="65"/>
      <c r="T4" s="65"/>
      <c r="U4" s="65"/>
      <c r="V4" s="66"/>
      <c r="W4" s="67" t="s">
        <v>37</v>
      </c>
      <c r="X4" s="68"/>
      <c r="Y4" s="68"/>
      <c r="Z4" s="68"/>
      <c r="AA4" s="69"/>
      <c r="AB4" s="64" t="s">
        <v>38</v>
      </c>
      <c r="AC4" s="65"/>
      <c r="AD4" s="65"/>
      <c r="AE4" s="65"/>
      <c r="AF4" s="66"/>
      <c r="AG4" s="67" t="s">
        <v>37</v>
      </c>
      <c r="AH4" s="68"/>
      <c r="AI4" s="68"/>
      <c r="AJ4" s="68"/>
      <c r="AK4" s="69"/>
      <c r="AL4" s="64" t="s">
        <v>38</v>
      </c>
      <c r="AM4" s="65"/>
      <c r="AN4" s="65"/>
      <c r="AO4" s="65"/>
      <c r="AP4" s="66"/>
      <c r="AQ4" s="67" t="s">
        <v>37</v>
      </c>
      <c r="AR4" s="68"/>
      <c r="AS4" s="68"/>
      <c r="AT4" s="68"/>
      <c r="AU4" s="69"/>
      <c r="AV4" s="64" t="s">
        <v>38</v>
      </c>
      <c r="AW4" s="65"/>
      <c r="AX4" s="65"/>
      <c r="AY4" s="65"/>
      <c r="AZ4" s="66"/>
      <c r="BA4" s="67" t="s">
        <v>37</v>
      </c>
      <c r="BB4" s="68"/>
      <c r="BC4" s="68"/>
      <c r="BD4" s="68"/>
      <c r="BE4" s="69"/>
      <c r="BF4" s="64" t="s">
        <v>38</v>
      </c>
      <c r="BG4" s="65"/>
      <c r="BH4" s="65"/>
      <c r="BI4" s="65"/>
      <c r="BJ4" s="66"/>
      <c r="BK4" s="77"/>
    </row>
    <row r="5" spans="1:64" s="5" customFormat="1" ht="15" customHeight="1">
      <c r="A5" s="88"/>
      <c r="B5" s="80"/>
      <c r="C5" s="2">
        <v>1</v>
      </c>
      <c r="D5" s="3">
        <v>2</v>
      </c>
      <c r="E5" s="3">
        <v>3</v>
      </c>
      <c r="F5" s="3">
        <v>4</v>
      </c>
      <c r="G5" s="4">
        <v>5</v>
      </c>
      <c r="H5" s="2">
        <v>1</v>
      </c>
      <c r="I5" s="3">
        <v>2</v>
      </c>
      <c r="J5" s="3">
        <v>3</v>
      </c>
      <c r="K5" s="3">
        <v>4</v>
      </c>
      <c r="L5" s="4">
        <v>5</v>
      </c>
      <c r="M5" s="2">
        <v>1</v>
      </c>
      <c r="N5" s="3">
        <v>2</v>
      </c>
      <c r="O5" s="3">
        <v>3</v>
      </c>
      <c r="P5" s="3">
        <v>4</v>
      </c>
      <c r="Q5" s="4">
        <v>5</v>
      </c>
      <c r="R5" s="2">
        <v>1</v>
      </c>
      <c r="S5" s="3">
        <v>2</v>
      </c>
      <c r="T5" s="3">
        <v>3</v>
      </c>
      <c r="U5" s="3">
        <v>4</v>
      </c>
      <c r="V5" s="4">
        <v>5</v>
      </c>
      <c r="W5" s="2">
        <v>1</v>
      </c>
      <c r="X5" s="3">
        <v>2</v>
      </c>
      <c r="Y5" s="3">
        <v>3</v>
      </c>
      <c r="Z5" s="3">
        <v>4</v>
      </c>
      <c r="AA5" s="4">
        <v>5</v>
      </c>
      <c r="AB5" s="2">
        <v>1</v>
      </c>
      <c r="AC5" s="3">
        <v>2</v>
      </c>
      <c r="AD5" s="3">
        <v>3</v>
      </c>
      <c r="AE5" s="3">
        <v>4</v>
      </c>
      <c r="AF5" s="4">
        <v>5</v>
      </c>
      <c r="AG5" s="2">
        <v>1</v>
      </c>
      <c r="AH5" s="3">
        <v>2</v>
      </c>
      <c r="AI5" s="3">
        <v>3</v>
      </c>
      <c r="AJ5" s="3">
        <v>4</v>
      </c>
      <c r="AK5" s="4">
        <v>5</v>
      </c>
      <c r="AL5" s="2">
        <v>1</v>
      </c>
      <c r="AM5" s="3">
        <v>2</v>
      </c>
      <c r="AN5" s="3">
        <v>3</v>
      </c>
      <c r="AO5" s="3">
        <v>4</v>
      </c>
      <c r="AP5" s="4">
        <v>5</v>
      </c>
      <c r="AQ5" s="2">
        <v>1</v>
      </c>
      <c r="AR5" s="3">
        <v>2</v>
      </c>
      <c r="AS5" s="3">
        <v>3</v>
      </c>
      <c r="AT5" s="3">
        <v>4</v>
      </c>
      <c r="AU5" s="4">
        <v>5</v>
      </c>
      <c r="AV5" s="2">
        <v>1</v>
      </c>
      <c r="AW5" s="3">
        <v>2</v>
      </c>
      <c r="AX5" s="3">
        <v>3</v>
      </c>
      <c r="AY5" s="3">
        <v>4</v>
      </c>
      <c r="AZ5" s="4">
        <v>5</v>
      </c>
      <c r="BA5" s="2">
        <v>1</v>
      </c>
      <c r="BB5" s="3">
        <v>2</v>
      </c>
      <c r="BC5" s="3">
        <v>3</v>
      </c>
      <c r="BD5" s="3">
        <v>4</v>
      </c>
      <c r="BE5" s="4">
        <v>5</v>
      </c>
      <c r="BF5" s="2">
        <v>1</v>
      </c>
      <c r="BG5" s="3">
        <v>2</v>
      </c>
      <c r="BH5" s="3">
        <v>3</v>
      </c>
      <c r="BI5" s="3">
        <v>4</v>
      </c>
      <c r="BJ5" s="4">
        <v>5</v>
      </c>
      <c r="BK5" s="78"/>
    </row>
    <row r="6" spans="1:64">
      <c r="A6" s="6" t="s">
        <v>0</v>
      </c>
      <c r="B6" s="7" t="s">
        <v>6</v>
      </c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3"/>
    </row>
    <row r="7" spans="1:64">
      <c r="A7" s="6" t="s">
        <v>79</v>
      </c>
      <c r="B7" s="10" t="s">
        <v>14</v>
      </c>
      <c r="C7" s="81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3"/>
    </row>
    <row r="8" spans="1:64">
      <c r="A8" s="6"/>
      <c r="B8" s="11" t="s">
        <v>39</v>
      </c>
      <c r="C8" s="12"/>
      <c r="D8" s="13"/>
      <c r="E8" s="13"/>
      <c r="F8" s="13"/>
      <c r="G8" s="14"/>
      <c r="H8" s="12"/>
      <c r="I8" s="13"/>
      <c r="J8" s="13"/>
      <c r="K8" s="13"/>
      <c r="L8" s="14"/>
      <c r="M8" s="12"/>
      <c r="N8" s="13"/>
      <c r="O8" s="13"/>
      <c r="P8" s="13"/>
      <c r="Q8" s="14"/>
      <c r="R8" s="12"/>
      <c r="S8" s="13"/>
      <c r="T8" s="13"/>
      <c r="U8" s="13"/>
      <c r="V8" s="14"/>
      <c r="W8" s="12"/>
      <c r="X8" s="13"/>
      <c r="Y8" s="13"/>
      <c r="Z8" s="13"/>
      <c r="AA8" s="14"/>
      <c r="AB8" s="12"/>
      <c r="AC8" s="13"/>
      <c r="AD8" s="13"/>
      <c r="AE8" s="13"/>
      <c r="AF8" s="14"/>
      <c r="AG8" s="12"/>
      <c r="AH8" s="13"/>
      <c r="AI8" s="13"/>
      <c r="AJ8" s="13"/>
      <c r="AK8" s="14"/>
      <c r="AL8" s="12"/>
      <c r="AM8" s="13"/>
      <c r="AN8" s="13"/>
      <c r="AO8" s="13"/>
      <c r="AP8" s="14"/>
      <c r="AQ8" s="12"/>
      <c r="AR8" s="13"/>
      <c r="AS8" s="13"/>
      <c r="AT8" s="13"/>
      <c r="AU8" s="14"/>
      <c r="AV8" s="12"/>
      <c r="AW8" s="13"/>
      <c r="AX8" s="13"/>
      <c r="AY8" s="13"/>
      <c r="AZ8" s="14"/>
      <c r="BA8" s="12"/>
      <c r="BB8" s="13"/>
      <c r="BC8" s="13"/>
      <c r="BD8" s="13"/>
      <c r="BE8" s="14"/>
      <c r="BF8" s="12"/>
      <c r="BG8" s="13"/>
      <c r="BH8" s="13"/>
      <c r="BI8" s="13"/>
      <c r="BJ8" s="14"/>
      <c r="BK8" s="15"/>
    </row>
    <row r="9" spans="1:64">
      <c r="A9" s="6"/>
      <c r="B9" s="37" t="s">
        <v>103</v>
      </c>
      <c r="C9" s="39">
        <v>0</v>
      </c>
      <c r="D9" s="39">
        <v>283.15468278951607</v>
      </c>
      <c r="E9" s="39">
        <v>0</v>
      </c>
      <c r="F9" s="39">
        <v>0</v>
      </c>
      <c r="G9" s="39">
        <v>0</v>
      </c>
      <c r="H9" s="40">
        <v>0.35455532057959999</v>
      </c>
      <c r="I9" s="40">
        <v>3145.8913277407337</v>
      </c>
      <c r="J9" s="40">
        <v>502.37808404206345</v>
      </c>
      <c r="K9" s="39">
        <v>0</v>
      </c>
      <c r="L9" s="40">
        <v>43.354884150740595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40">
        <v>7.4196462709299998E-2</v>
      </c>
      <c r="S9" s="40">
        <v>1.7640295436774001</v>
      </c>
      <c r="T9" s="40">
        <v>38.063373484967599</v>
      </c>
      <c r="U9" s="39">
        <v>0</v>
      </c>
      <c r="V9" s="40">
        <v>7.2640162999800001E-2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40">
        <v>3.9195985967600003E-2</v>
      </c>
      <c r="AC9" s="40">
        <v>98.839492730418996</v>
      </c>
      <c r="AD9" s="39">
        <v>0</v>
      </c>
      <c r="AE9" s="39">
        <v>0</v>
      </c>
      <c r="AF9" s="40">
        <v>31.391346897128397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>
        <v>1.8412932249999998E-4</v>
      </c>
      <c r="AM9" s="39">
        <v>0.1064258395161</v>
      </c>
      <c r="AN9" s="39">
        <v>0</v>
      </c>
      <c r="AO9" s="39">
        <v>0</v>
      </c>
      <c r="AP9" s="40">
        <v>0.52879156274180006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40">
        <v>0.82512844257780005</v>
      </c>
      <c r="AW9" s="41">
        <v>2076.31</v>
      </c>
      <c r="AX9" s="40">
        <v>249.13</v>
      </c>
      <c r="AY9" s="39">
        <v>0</v>
      </c>
      <c r="AZ9" s="40">
        <v>38.403729485254914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40">
        <v>8.6042305289299986E-2</v>
      </c>
      <c r="BG9" s="40">
        <v>3.5335399769674005</v>
      </c>
      <c r="BH9" s="39">
        <v>0</v>
      </c>
      <c r="BI9" s="39">
        <v>0</v>
      </c>
      <c r="BJ9" s="40">
        <v>3.0276450384512992</v>
      </c>
      <c r="BK9" s="42">
        <f>SUM(C9:BJ9)</f>
        <v>6517.3292960916242</v>
      </c>
      <c r="BL9" s="57"/>
    </row>
    <row r="10" spans="1:64">
      <c r="A10" s="6"/>
      <c r="B10" s="37" t="s">
        <v>104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40">
        <v>0.2485794422897</v>
      </c>
      <c r="I10" s="40">
        <v>563.8399300578053</v>
      </c>
      <c r="J10" s="40">
        <v>197.04749328538654</v>
      </c>
      <c r="K10" s="39">
        <v>0</v>
      </c>
      <c r="L10" s="40">
        <v>66.218532112902707</v>
      </c>
      <c r="M10" s="39">
        <v>0</v>
      </c>
      <c r="N10" s="39">
        <v>0</v>
      </c>
      <c r="O10" s="39">
        <v>0</v>
      </c>
      <c r="P10" s="39">
        <v>0</v>
      </c>
      <c r="Q10" s="39">
        <v>0</v>
      </c>
      <c r="R10" s="40">
        <v>2.3741163644799997E-2</v>
      </c>
      <c r="S10" s="40">
        <v>0</v>
      </c>
      <c r="T10" s="40">
        <v>0</v>
      </c>
      <c r="U10" s="39">
        <v>0</v>
      </c>
      <c r="V10" s="40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40">
        <v>5.1289930321999997E-3</v>
      </c>
      <c r="AC10" s="40">
        <v>2.4628495636773002</v>
      </c>
      <c r="AD10" s="39">
        <v>0</v>
      </c>
      <c r="AE10" s="39">
        <v>0</v>
      </c>
      <c r="AF10" s="40">
        <v>1.6028299977741001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>
        <v>0</v>
      </c>
      <c r="AM10" s="39">
        <v>0</v>
      </c>
      <c r="AN10" s="39">
        <v>0</v>
      </c>
      <c r="AO10" s="39">
        <v>0</v>
      </c>
      <c r="AP10" s="40">
        <v>0</v>
      </c>
      <c r="AQ10" s="39">
        <v>0</v>
      </c>
      <c r="AR10" s="39">
        <v>0</v>
      </c>
      <c r="AS10" s="39">
        <v>0</v>
      </c>
      <c r="AT10" s="39">
        <v>0</v>
      </c>
      <c r="AU10" s="39">
        <v>0</v>
      </c>
      <c r="AV10" s="40">
        <v>0.55807411128829998</v>
      </c>
      <c r="AW10" s="41">
        <v>42.332429590257206</v>
      </c>
      <c r="AX10" s="40">
        <v>0</v>
      </c>
      <c r="AY10" s="39">
        <v>0</v>
      </c>
      <c r="AZ10" s="40">
        <v>40.785324318772908</v>
      </c>
      <c r="BA10" s="39">
        <v>0</v>
      </c>
      <c r="BB10" s="39">
        <v>0</v>
      </c>
      <c r="BC10" s="39">
        <v>0</v>
      </c>
      <c r="BD10" s="39">
        <v>0</v>
      </c>
      <c r="BE10" s="39">
        <v>0</v>
      </c>
      <c r="BF10" s="40">
        <v>8.4871021514900002E-2</v>
      </c>
      <c r="BG10" s="40">
        <v>268.60825664641828</v>
      </c>
      <c r="BH10" s="39">
        <v>0</v>
      </c>
      <c r="BI10" s="39">
        <v>0</v>
      </c>
      <c r="BJ10" s="39">
        <v>1.7265195578708998</v>
      </c>
      <c r="BK10" s="42">
        <f>SUM(C10:BJ10)</f>
        <v>1185.5445598626352</v>
      </c>
    </row>
    <row r="11" spans="1:64">
      <c r="A11" s="6"/>
      <c r="B11" s="11" t="s">
        <v>88</v>
      </c>
      <c r="C11" s="39">
        <f t="shared" ref="C11:G11" si="0">SUM(C9:C10)</f>
        <v>0</v>
      </c>
      <c r="D11" s="39">
        <f t="shared" si="0"/>
        <v>283.15468278951607</v>
      </c>
      <c r="E11" s="39">
        <f t="shared" si="0"/>
        <v>0</v>
      </c>
      <c r="F11" s="39">
        <f t="shared" si="0"/>
        <v>0</v>
      </c>
      <c r="G11" s="33">
        <f t="shared" si="0"/>
        <v>0</v>
      </c>
      <c r="H11" s="43">
        <f>SUM(H9:H10)</f>
        <v>0.60313476286930001</v>
      </c>
      <c r="I11" s="39">
        <f t="shared" ref="I11:BI11" si="1">SUM(I9:I10)</f>
        <v>3709.731257798539</v>
      </c>
      <c r="J11" s="39">
        <f t="shared" si="1"/>
        <v>699.42557732745001</v>
      </c>
      <c r="K11" s="39">
        <f t="shared" si="1"/>
        <v>0</v>
      </c>
      <c r="L11" s="33">
        <f t="shared" si="1"/>
        <v>109.57341626364331</v>
      </c>
      <c r="M11" s="43">
        <f t="shared" si="1"/>
        <v>0</v>
      </c>
      <c r="N11" s="39">
        <f t="shared" si="1"/>
        <v>0</v>
      </c>
      <c r="O11" s="39">
        <f t="shared" si="1"/>
        <v>0</v>
      </c>
      <c r="P11" s="39">
        <f t="shared" si="1"/>
        <v>0</v>
      </c>
      <c r="Q11" s="33">
        <f t="shared" si="1"/>
        <v>0</v>
      </c>
      <c r="R11" s="43">
        <f t="shared" si="1"/>
        <v>9.7937626354099999E-2</v>
      </c>
      <c r="S11" s="39">
        <f t="shared" si="1"/>
        <v>1.7640295436774001</v>
      </c>
      <c r="T11" s="39">
        <f t="shared" si="1"/>
        <v>38.063373484967599</v>
      </c>
      <c r="U11" s="39">
        <f t="shared" si="1"/>
        <v>0</v>
      </c>
      <c r="V11" s="33">
        <f>SUM(V9:V10)</f>
        <v>7.2640162999800001E-2</v>
      </c>
      <c r="W11" s="43">
        <f t="shared" si="1"/>
        <v>0</v>
      </c>
      <c r="X11" s="39">
        <f t="shared" si="1"/>
        <v>0</v>
      </c>
      <c r="Y11" s="39">
        <f t="shared" si="1"/>
        <v>0</v>
      </c>
      <c r="Z11" s="39">
        <f t="shared" si="1"/>
        <v>0</v>
      </c>
      <c r="AA11" s="33">
        <f t="shared" si="1"/>
        <v>0</v>
      </c>
      <c r="AB11" s="43">
        <f t="shared" si="1"/>
        <v>4.4324978999800001E-2</v>
      </c>
      <c r="AC11" s="39">
        <f t="shared" si="1"/>
        <v>101.30234229409629</v>
      </c>
      <c r="AD11" s="39">
        <f t="shared" si="1"/>
        <v>0</v>
      </c>
      <c r="AE11" s="39">
        <f t="shared" si="1"/>
        <v>0</v>
      </c>
      <c r="AF11" s="33">
        <f t="shared" si="1"/>
        <v>32.994176894902495</v>
      </c>
      <c r="AG11" s="43">
        <f t="shared" si="1"/>
        <v>0</v>
      </c>
      <c r="AH11" s="39">
        <f t="shared" si="1"/>
        <v>0</v>
      </c>
      <c r="AI11" s="39">
        <f t="shared" si="1"/>
        <v>0</v>
      </c>
      <c r="AJ11" s="39">
        <f t="shared" si="1"/>
        <v>0</v>
      </c>
      <c r="AK11" s="33">
        <f t="shared" si="1"/>
        <v>0</v>
      </c>
      <c r="AL11" s="43">
        <f t="shared" si="1"/>
        <v>1.8412932249999998E-4</v>
      </c>
      <c r="AM11" s="39">
        <f t="shared" si="1"/>
        <v>0.1064258395161</v>
      </c>
      <c r="AN11" s="39">
        <f t="shared" si="1"/>
        <v>0</v>
      </c>
      <c r="AO11" s="39">
        <f t="shared" si="1"/>
        <v>0</v>
      </c>
      <c r="AP11" s="33">
        <f t="shared" si="1"/>
        <v>0.52879156274180006</v>
      </c>
      <c r="AQ11" s="43">
        <f t="shared" si="1"/>
        <v>0</v>
      </c>
      <c r="AR11" s="39">
        <f t="shared" si="1"/>
        <v>0</v>
      </c>
      <c r="AS11" s="39">
        <f t="shared" si="1"/>
        <v>0</v>
      </c>
      <c r="AT11" s="39">
        <f t="shared" si="1"/>
        <v>0</v>
      </c>
      <c r="AU11" s="33">
        <f t="shared" si="1"/>
        <v>0</v>
      </c>
      <c r="AV11" s="43">
        <f t="shared" si="1"/>
        <v>1.3832025538660999</v>
      </c>
      <c r="AW11" s="39">
        <f t="shared" si="1"/>
        <v>2118.6424295902571</v>
      </c>
      <c r="AX11" s="39">
        <f t="shared" si="1"/>
        <v>249.13</v>
      </c>
      <c r="AY11" s="39">
        <f t="shared" si="1"/>
        <v>0</v>
      </c>
      <c r="AZ11" s="33">
        <f t="shared" si="1"/>
        <v>79.189053804027822</v>
      </c>
      <c r="BA11" s="43">
        <f t="shared" si="1"/>
        <v>0</v>
      </c>
      <c r="BB11" s="39">
        <f t="shared" si="1"/>
        <v>0</v>
      </c>
      <c r="BC11" s="39">
        <f t="shared" si="1"/>
        <v>0</v>
      </c>
      <c r="BD11" s="39">
        <f t="shared" si="1"/>
        <v>0</v>
      </c>
      <c r="BE11" s="33">
        <f t="shared" si="1"/>
        <v>0</v>
      </c>
      <c r="BF11" s="43">
        <f t="shared" si="1"/>
        <v>0.17091332680419999</v>
      </c>
      <c r="BG11" s="39">
        <f t="shared" si="1"/>
        <v>272.14179662338569</v>
      </c>
      <c r="BH11" s="39">
        <f t="shared" si="1"/>
        <v>0</v>
      </c>
      <c r="BI11" s="39">
        <f t="shared" si="1"/>
        <v>0</v>
      </c>
      <c r="BJ11" s="33">
        <f>SUM(BJ9:BJ10)</f>
        <v>4.754164596322199</v>
      </c>
      <c r="BK11" s="42">
        <f>SUM(BK9:BK10)</f>
        <v>7702.8738559542599</v>
      </c>
    </row>
    <row r="12" spans="1:64">
      <c r="A12" s="6" t="s">
        <v>80</v>
      </c>
      <c r="B12" s="10" t="s">
        <v>3</v>
      </c>
      <c r="C12" s="84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6"/>
    </row>
    <row r="13" spans="1:64">
      <c r="A13" s="6"/>
      <c r="B13" s="11" t="s">
        <v>39</v>
      </c>
      <c r="C13" s="43"/>
      <c r="D13" s="39"/>
      <c r="E13" s="39"/>
      <c r="F13" s="39"/>
      <c r="G13" s="33"/>
      <c r="H13" s="43"/>
      <c r="I13" s="39"/>
      <c r="J13" s="39"/>
      <c r="K13" s="39"/>
      <c r="L13" s="33"/>
      <c r="M13" s="43"/>
      <c r="N13" s="39"/>
      <c r="O13" s="39"/>
      <c r="P13" s="39"/>
      <c r="Q13" s="33"/>
      <c r="R13" s="43"/>
      <c r="S13" s="39"/>
      <c r="T13" s="39"/>
      <c r="U13" s="39"/>
      <c r="V13" s="33"/>
      <c r="W13" s="43"/>
      <c r="X13" s="39"/>
      <c r="Y13" s="39"/>
      <c r="Z13" s="39"/>
      <c r="AA13" s="33"/>
      <c r="AB13" s="43"/>
      <c r="AC13" s="39"/>
      <c r="AD13" s="39"/>
      <c r="AE13" s="39"/>
      <c r="AF13" s="33"/>
      <c r="AG13" s="43"/>
      <c r="AH13" s="39"/>
      <c r="AI13" s="39"/>
      <c r="AJ13" s="39"/>
      <c r="AK13" s="33"/>
      <c r="AL13" s="43"/>
      <c r="AM13" s="39"/>
      <c r="AN13" s="39"/>
      <c r="AO13" s="39"/>
      <c r="AP13" s="33"/>
      <c r="AQ13" s="43"/>
      <c r="AR13" s="39"/>
      <c r="AS13" s="39"/>
      <c r="AT13" s="39"/>
      <c r="AU13" s="33"/>
      <c r="AV13" s="43"/>
      <c r="AW13" s="39"/>
      <c r="AX13" s="39"/>
      <c r="AY13" s="39"/>
      <c r="AZ13" s="33"/>
      <c r="BA13" s="43"/>
      <c r="BB13" s="39"/>
      <c r="BC13" s="39"/>
      <c r="BD13" s="39"/>
      <c r="BE13" s="33"/>
      <c r="BF13" s="43"/>
      <c r="BG13" s="39"/>
      <c r="BH13" s="39"/>
      <c r="BI13" s="39"/>
      <c r="BJ13" s="33"/>
      <c r="BK13" s="44"/>
    </row>
    <row r="14" spans="1:64">
      <c r="A14" s="6"/>
      <c r="B14" s="11" t="s">
        <v>105</v>
      </c>
      <c r="C14" s="43">
        <v>0</v>
      </c>
      <c r="D14" s="39">
        <v>0</v>
      </c>
      <c r="E14" s="39">
        <v>0</v>
      </c>
      <c r="F14" s="39">
        <v>0</v>
      </c>
      <c r="G14" s="33">
        <v>0</v>
      </c>
      <c r="H14" s="45">
        <v>0.17081000887030001</v>
      </c>
      <c r="I14" s="45">
        <v>68.638166231451322</v>
      </c>
      <c r="J14" s="39">
        <v>0</v>
      </c>
      <c r="K14" s="39">
        <v>0</v>
      </c>
      <c r="L14" s="45">
        <v>1.3029560988062001</v>
      </c>
      <c r="M14" s="43">
        <v>0</v>
      </c>
      <c r="N14" s="39">
        <v>0</v>
      </c>
      <c r="O14" s="39">
        <v>0</v>
      </c>
      <c r="P14" s="39">
        <v>0</v>
      </c>
      <c r="Q14" s="33">
        <v>0</v>
      </c>
      <c r="R14" s="45">
        <v>3.8899207354700004E-2</v>
      </c>
      <c r="S14" s="39">
        <v>0</v>
      </c>
      <c r="T14" s="39">
        <v>0</v>
      </c>
      <c r="U14" s="39">
        <v>0</v>
      </c>
      <c r="V14" s="45">
        <v>1.16285285161E-2</v>
      </c>
      <c r="W14" s="43">
        <v>0</v>
      </c>
      <c r="X14" s="39">
        <v>0</v>
      </c>
      <c r="Y14" s="39">
        <v>0</v>
      </c>
      <c r="Z14" s="39">
        <v>0</v>
      </c>
      <c r="AA14" s="33">
        <v>0</v>
      </c>
      <c r="AB14" s="43">
        <v>2.038026129E-3</v>
      </c>
      <c r="AC14" s="45">
        <v>0</v>
      </c>
      <c r="AD14" s="39">
        <v>0</v>
      </c>
      <c r="AE14" s="39">
        <v>0</v>
      </c>
      <c r="AF14" s="45">
        <v>0.55952445770960002</v>
      </c>
      <c r="AG14" s="43">
        <v>0</v>
      </c>
      <c r="AH14" s="39">
        <v>0</v>
      </c>
      <c r="AI14" s="39">
        <v>0</v>
      </c>
      <c r="AJ14" s="39">
        <v>0</v>
      </c>
      <c r="AK14" s="33">
        <v>0</v>
      </c>
      <c r="AL14" s="43">
        <v>0</v>
      </c>
      <c r="AM14" s="39">
        <v>0</v>
      </c>
      <c r="AN14" s="39">
        <v>0</v>
      </c>
      <c r="AO14" s="39">
        <v>0</v>
      </c>
      <c r="AP14" s="33">
        <v>0</v>
      </c>
      <c r="AQ14" s="43">
        <v>0</v>
      </c>
      <c r="AR14" s="39">
        <v>0</v>
      </c>
      <c r="AS14" s="39">
        <v>0</v>
      </c>
      <c r="AT14" s="39">
        <v>0</v>
      </c>
      <c r="AU14" s="33">
        <v>0</v>
      </c>
      <c r="AV14" s="43">
        <v>0.77830872661100015</v>
      </c>
      <c r="AW14" s="39">
        <v>186.00347864070818</v>
      </c>
      <c r="AX14" s="39">
        <v>0</v>
      </c>
      <c r="AY14" s="39">
        <v>0</v>
      </c>
      <c r="AZ14" s="33">
        <v>243.69954280835231</v>
      </c>
      <c r="BA14" s="43">
        <v>0</v>
      </c>
      <c r="BB14" s="39">
        <v>0</v>
      </c>
      <c r="BC14" s="39">
        <v>0</v>
      </c>
      <c r="BD14" s="39">
        <v>0</v>
      </c>
      <c r="BE14" s="33">
        <v>0</v>
      </c>
      <c r="BF14" s="43">
        <v>4.7845951870500003E-2</v>
      </c>
      <c r="BG14" s="39">
        <v>10.741724301645</v>
      </c>
      <c r="BH14" s="39">
        <v>0</v>
      </c>
      <c r="BI14" s="39">
        <v>0</v>
      </c>
      <c r="BJ14" s="33">
        <v>10.271553089160602</v>
      </c>
      <c r="BK14" s="42">
        <f>SUM(C14:BJ14)</f>
        <v>522.26647607718485</v>
      </c>
    </row>
    <row r="15" spans="1:64">
      <c r="A15" s="6"/>
      <c r="B15" s="11" t="s">
        <v>89</v>
      </c>
      <c r="C15" s="43">
        <f>SUM(C14)</f>
        <v>0</v>
      </c>
      <c r="D15" s="39">
        <f t="shared" ref="D15:BJ15" si="2">SUM(D14)</f>
        <v>0</v>
      </c>
      <c r="E15" s="39">
        <f t="shared" si="2"/>
        <v>0</v>
      </c>
      <c r="F15" s="39">
        <f t="shared" si="2"/>
        <v>0</v>
      </c>
      <c r="G15" s="33">
        <f t="shared" si="2"/>
        <v>0</v>
      </c>
      <c r="H15" s="43">
        <f t="shared" si="2"/>
        <v>0.17081000887030001</v>
      </c>
      <c r="I15" s="39">
        <f t="shared" si="2"/>
        <v>68.638166231451322</v>
      </c>
      <c r="J15" s="39">
        <f t="shared" si="2"/>
        <v>0</v>
      </c>
      <c r="K15" s="39">
        <f t="shared" si="2"/>
        <v>0</v>
      </c>
      <c r="L15" s="33">
        <f t="shared" si="2"/>
        <v>1.3029560988062001</v>
      </c>
      <c r="M15" s="43">
        <f t="shared" si="2"/>
        <v>0</v>
      </c>
      <c r="N15" s="39">
        <f t="shared" si="2"/>
        <v>0</v>
      </c>
      <c r="O15" s="39">
        <f t="shared" si="2"/>
        <v>0</v>
      </c>
      <c r="P15" s="39">
        <f t="shared" si="2"/>
        <v>0</v>
      </c>
      <c r="Q15" s="33">
        <f t="shared" si="2"/>
        <v>0</v>
      </c>
      <c r="R15" s="43">
        <f t="shared" si="2"/>
        <v>3.8899207354700004E-2</v>
      </c>
      <c r="S15" s="39">
        <f t="shared" si="2"/>
        <v>0</v>
      </c>
      <c r="T15" s="39">
        <f t="shared" si="2"/>
        <v>0</v>
      </c>
      <c r="U15" s="39">
        <f t="shared" si="2"/>
        <v>0</v>
      </c>
      <c r="V15" s="33">
        <f t="shared" si="2"/>
        <v>1.16285285161E-2</v>
      </c>
      <c r="W15" s="43">
        <f t="shared" si="2"/>
        <v>0</v>
      </c>
      <c r="X15" s="39">
        <f t="shared" si="2"/>
        <v>0</v>
      </c>
      <c r="Y15" s="39">
        <f t="shared" si="2"/>
        <v>0</v>
      </c>
      <c r="Z15" s="39">
        <f t="shared" si="2"/>
        <v>0</v>
      </c>
      <c r="AA15" s="33">
        <f t="shared" si="2"/>
        <v>0</v>
      </c>
      <c r="AB15" s="43">
        <f t="shared" si="2"/>
        <v>2.038026129E-3</v>
      </c>
      <c r="AC15" s="39">
        <f t="shared" si="2"/>
        <v>0</v>
      </c>
      <c r="AD15" s="39">
        <f t="shared" si="2"/>
        <v>0</v>
      </c>
      <c r="AE15" s="39">
        <f t="shared" si="2"/>
        <v>0</v>
      </c>
      <c r="AF15" s="33">
        <f t="shared" si="2"/>
        <v>0.55952445770960002</v>
      </c>
      <c r="AG15" s="43">
        <f t="shared" si="2"/>
        <v>0</v>
      </c>
      <c r="AH15" s="39">
        <f t="shared" si="2"/>
        <v>0</v>
      </c>
      <c r="AI15" s="39">
        <f t="shared" si="2"/>
        <v>0</v>
      </c>
      <c r="AJ15" s="39">
        <f t="shared" si="2"/>
        <v>0</v>
      </c>
      <c r="AK15" s="33">
        <f t="shared" si="2"/>
        <v>0</v>
      </c>
      <c r="AL15" s="43">
        <f t="shared" si="2"/>
        <v>0</v>
      </c>
      <c r="AM15" s="39">
        <f t="shared" si="2"/>
        <v>0</v>
      </c>
      <c r="AN15" s="39">
        <f t="shared" si="2"/>
        <v>0</v>
      </c>
      <c r="AO15" s="39">
        <f t="shared" si="2"/>
        <v>0</v>
      </c>
      <c r="AP15" s="33">
        <f t="shared" si="2"/>
        <v>0</v>
      </c>
      <c r="AQ15" s="43">
        <f t="shared" si="2"/>
        <v>0</v>
      </c>
      <c r="AR15" s="39">
        <f t="shared" si="2"/>
        <v>0</v>
      </c>
      <c r="AS15" s="39">
        <f t="shared" si="2"/>
        <v>0</v>
      </c>
      <c r="AT15" s="39">
        <f t="shared" si="2"/>
        <v>0</v>
      </c>
      <c r="AU15" s="33">
        <f t="shared" si="2"/>
        <v>0</v>
      </c>
      <c r="AV15" s="43">
        <f>SUM(AV14)</f>
        <v>0.77830872661100015</v>
      </c>
      <c r="AW15" s="39">
        <f>SUM(AW14)</f>
        <v>186.00347864070818</v>
      </c>
      <c r="AX15" s="39">
        <f t="shared" si="2"/>
        <v>0</v>
      </c>
      <c r="AY15" s="39">
        <f t="shared" si="2"/>
        <v>0</v>
      </c>
      <c r="AZ15" s="33">
        <f t="shared" si="2"/>
        <v>243.69954280835231</v>
      </c>
      <c r="BA15" s="43">
        <f t="shared" si="2"/>
        <v>0</v>
      </c>
      <c r="BB15" s="39">
        <f t="shared" si="2"/>
        <v>0</v>
      </c>
      <c r="BC15" s="39">
        <f t="shared" si="2"/>
        <v>0</v>
      </c>
      <c r="BD15" s="39">
        <f t="shared" si="2"/>
        <v>0</v>
      </c>
      <c r="BE15" s="33">
        <f t="shared" si="2"/>
        <v>0</v>
      </c>
      <c r="BF15" s="43">
        <f t="shared" si="2"/>
        <v>4.7845951870500003E-2</v>
      </c>
      <c r="BG15" s="39">
        <f t="shared" si="2"/>
        <v>10.741724301645</v>
      </c>
      <c r="BH15" s="39">
        <f t="shared" si="2"/>
        <v>0</v>
      </c>
      <c r="BI15" s="39">
        <f t="shared" si="2"/>
        <v>0</v>
      </c>
      <c r="BJ15" s="33">
        <f t="shared" si="2"/>
        <v>10.271553089160602</v>
      </c>
      <c r="BK15" s="44">
        <f>SUM(C15:BJ15)</f>
        <v>522.26647607718485</v>
      </c>
    </row>
    <row r="16" spans="1:64">
      <c r="A16" s="6"/>
      <c r="B16" s="11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8"/>
    </row>
    <row r="17" spans="1:63">
      <c r="A17" s="6" t="s">
        <v>81</v>
      </c>
      <c r="B17" s="10" t="s">
        <v>10</v>
      </c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6"/>
    </row>
    <row r="18" spans="1:63">
      <c r="A18" s="6"/>
      <c r="B18" s="11" t="s">
        <v>39</v>
      </c>
      <c r="C18" s="43"/>
      <c r="D18" s="39"/>
      <c r="E18" s="39"/>
      <c r="F18" s="39"/>
      <c r="G18" s="33"/>
      <c r="H18" s="43"/>
      <c r="I18" s="39"/>
      <c r="J18" s="39"/>
      <c r="K18" s="39"/>
      <c r="L18" s="33"/>
      <c r="M18" s="43"/>
      <c r="N18" s="39"/>
      <c r="O18" s="39"/>
      <c r="P18" s="39"/>
      <c r="Q18" s="33"/>
      <c r="R18" s="43"/>
      <c r="S18" s="39"/>
      <c r="T18" s="39"/>
      <c r="U18" s="39"/>
      <c r="V18" s="33"/>
      <c r="W18" s="43"/>
      <c r="X18" s="39"/>
      <c r="Y18" s="39"/>
      <c r="Z18" s="39"/>
      <c r="AA18" s="33"/>
      <c r="AB18" s="43"/>
      <c r="AC18" s="39"/>
      <c r="AD18" s="39"/>
      <c r="AE18" s="39"/>
      <c r="AF18" s="33"/>
      <c r="AG18" s="43"/>
      <c r="AH18" s="39"/>
      <c r="AI18" s="39"/>
      <c r="AJ18" s="39"/>
      <c r="AK18" s="33"/>
      <c r="AL18" s="43"/>
      <c r="AM18" s="39"/>
      <c r="AN18" s="39"/>
      <c r="AO18" s="39"/>
      <c r="AP18" s="33"/>
      <c r="AQ18" s="43"/>
      <c r="AR18" s="39"/>
      <c r="AS18" s="39"/>
      <c r="AT18" s="39"/>
      <c r="AU18" s="33"/>
      <c r="AV18" s="43"/>
      <c r="AW18" s="39"/>
      <c r="AX18" s="39"/>
      <c r="AY18" s="39"/>
      <c r="AZ18" s="33"/>
      <c r="BA18" s="43"/>
      <c r="BB18" s="39"/>
      <c r="BC18" s="39"/>
      <c r="BD18" s="39"/>
      <c r="BE18" s="33"/>
      <c r="BF18" s="43"/>
      <c r="BG18" s="39"/>
      <c r="BH18" s="39"/>
      <c r="BI18" s="39"/>
      <c r="BJ18" s="33"/>
      <c r="BK18" s="44"/>
    </row>
    <row r="19" spans="1:63">
      <c r="A19" s="6"/>
      <c r="B19" s="11" t="s">
        <v>183</v>
      </c>
      <c r="C19" s="43">
        <v>0</v>
      </c>
      <c r="D19" s="39">
        <v>0</v>
      </c>
      <c r="E19" s="39">
        <v>0</v>
      </c>
      <c r="F19" s="39">
        <v>0</v>
      </c>
      <c r="G19" s="33">
        <v>0</v>
      </c>
      <c r="H19" s="43">
        <v>1.2073536774000001E-2</v>
      </c>
      <c r="I19" s="39">
        <v>0</v>
      </c>
      <c r="J19" s="39">
        <v>0</v>
      </c>
      <c r="K19" s="39">
        <v>0</v>
      </c>
      <c r="L19" s="33">
        <v>0.1646392258064</v>
      </c>
      <c r="M19" s="43">
        <v>0</v>
      </c>
      <c r="N19" s="39">
        <v>0</v>
      </c>
      <c r="O19" s="39">
        <v>0</v>
      </c>
      <c r="P19" s="39">
        <v>0</v>
      </c>
      <c r="Q19" s="33">
        <v>0</v>
      </c>
      <c r="R19" s="43">
        <v>0</v>
      </c>
      <c r="S19" s="39">
        <v>0</v>
      </c>
      <c r="T19" s="39">
        <v>0</v>
      </c>
      <c r="U19" s="39">
        <v>0</v>
      </c>
      <c r="V19" s="33">
        <v>0</v>
      </c>
      <c r="W19" s="43">
        <v>0</v>
      </c>
      <c r="X19" s="39">
        <v>0</v>
      </c>
      <c r="Y19" s="39">
        <v>0</v>
      </c>
      <c r="Z19" s="39">
        <v>0</v>
      </c>
      <c r="AA19" s="33">
        <v>0</v>
      </c>
      <c r="AB19" s="43">
        <v>0</v>
      </c>
      <c r="AC19" s="39">
        <v>0</v>
      </c>
      <c r="AD19" s="39">
        <v>0</v>
      </c>
      <c r="AE19" s="39">
        <v>0</v>
      </c>
      <c r="AF19" s="33">
        <v>0</v>
      </c>
      <c r="AG19" s="43">
        <v>0</v>
      </c>
      <c r="AH19" s="39">
        <v>0</v>
      </c>
      <c r="AI19" s="39">
        <v>0</v>
      </c>
      <c r="AJ19" s="39">
        <v>0</v>
      </c>
      <c r="AK19" s="33">
        <v>0</v>
      </c>
      <c r="AL19" s="43">
        <v>0</v>
      </c>
      <c r="AM19" s="39">
        <v>0</v>
      </c>
      <c r="AN19" s="39">
        <v>0</v>
      </c>
      <c r="AO19" s="39">
        <v>0</v>
      </c>
      <c r="AP19" s="33">
        <v>0</v>
      </c>
      <c r="AQ19" s="43">
        <v>0</v>
      </c>
      <c r="AR19" s="39">
        <v>0</v>
      </c>
      <c r="AS19" s="39">
        <v>0</v>
      </c>
      <c r="AT19" s="39">
        <v>0</v>
      </c>
      <c r="AU19" s="33">
        <v>0</v>
      </c>
      <c r="AV19" s="43">
        <v>8.0968765160900014E-2</v>
      </c>
      <c r="AW19" s="39">
        <v>8.7533729032255998</v>
      </c>
      <c r="AX19" s="39">
        <v>0</v>
      </c>
      <c r="AY19" s="39">
        <v>0</v>
      </c>
      <c r="AZ19" s="33">
        <v>15.900501878709099</v>
      </c>
      <c r="BA19" s="43">
        <v>0</v>
      </c>
      <c r="BB19" s="39">
        <v>0</v>
      </c>
      <c r="BC19" s="39">
        <v>0</v>
      </c>
      <c r="BD19" s="39">
        <v>0</v>
      </c>
      <c r="BE19" s="33">
        <v>0</v>
      </c>
      <c r="BF19" s="43">
        <v>6.455612516E-3</v>
      </c>
      <c r="BG19" s="39">
        <v>0</v>
      </c>
      <c r="BH19" s="39">
        <v>0</v>
      </c>
      <c r="BI19" s="39">
        <v>0</v>
      </c>
      <c r="BJ19" s="33">
        <v>0</v>
      </c>
      <c r="BK19" s="44">
        <f>SUM(C19:BJ19)</f>
        <v>24.918011922191997</v>
      </c>
    </row>
    <row r="20" spans="1:63">
      <c r="A20" s="6"/>
      <c r="B20" s="11" t="s">
        <v>182</v>
      </c>
      <c r="C20" s="43">
        <v>0</v>
      </c>
      <c r="D20" s="39">
        <v>0</v>
      </c>
      <c r="E20" s="39">
        <v>0</v>
      </c>
      <c r="F20" s="39">
        <v>0</v>
      </c>
      <c r="G20" s="33">
        <v>0</v>
      </c>
      <c r="H20" s="43">
        <v>0.15368024903220001</v>
      </c>
      <c r="I20" s="39">
        <v>18.865034651612802</v>
      </c>
      <c r="J20" s="39">
        <v>0</v>
      </c>
      <c r="K20" s="39">
        <v>0</v>
      </c>
      <c r="L20" s="33">
        <v>0.68999295483849998</v>
      </c>
      <c r="M20" s="43">
        <v>0</v>
      </c>
      <c r="N20" s="39">
        <v>0</v>
      </c>
      <c r="O20" s="39">
        <v>0</v>
      </c>
      <c r="P20" s="39">
        <v>0</v>
      </c>
      <c r="Q20" s="33">
        <v>0</v>
      </c>
      <c r="R20" s="43">
        <v>1.04544387096E-2</v>
      </c>
      <c r="S20" s="39">
        <v>0</v>
      </c>
      <c r="T20" s="39">
        <v>0</v>
      </c>
      <c r="U20" s="39">
        <v>0</v>
      </c>
      <c r="V20" s="33">
        <v>0</v>
      </c>
      <c r="W20" s="43">
        <v>0</v>
      </c>
      <c r="X20" s="39">
        <v>0</v>
      </c>
      <c r="Y20" s="39">
        <v>0</v>
      </c>
      <c r="Z20" s="39">
        <v>0</v>
      </c>
      <c r="AA20" s="33">
        <v>0</v>
      </c>
      <c r="AB20" s="43">
        <v>0</v>
      </c>
      <c r="AC20" s="39">
        <v>0</v>
      </c>
      <c r="AD20" s="39">
        <v>0</v>
      </c>
      <c r="AE20" s="39">
        <v>0</v>
      </c>
      <c r="AF20" s="33">
        <v>0.73667361612890003</v>
      </c>
      <c r="AG20" s="43">
        <v>0</v>
      </c>
      <c r="AH20" s="39">
        <v>0</v>
      </c>
      <c r="AI20" s="39">
        <v>0</v>
      </c>
      <c r="AJ20" s="39">
        <v>0</v>
      </c>
      <c r="AK20" s="33">
        <v>0</v>
      </c>
      <c r="AL20" s="43">
        <v>0</v>
      </c>
      <c r="AM20" s="39">
        <v>0</v>
      </c>
      <c r="AN20" s="39">
        <v>0</v>
      </c>
      <c r="AO20" s="39">
        <v>0</v>
      </c>
      <c r="AP20" s="33">
        <v>0</v>
      </c>
      <c r="AQ20" s="43">
        <v>0</v>
      </c>
      <c r="AR20" s="39">
        <v>0</v>
      </c>
      <c r="AS20" s="39">
        <v>0</v>
      </c>
      <c r="AT20" s="39">
        <v>0</v>
      </c>
      <c r="AU20" s="33">
        <v>0</v>
      </c>
      <c r="AV20" s="43">
        <v>1.4651217020298994</v>
      </c>
      <c r="AW20" s="39">
        <v>6.0098854629675991</v>
      </c>
      <c r="AX20" s="39">
        <v>0</v>
      </c>
      <c r="AY20" s="39">
        <v>0</v>
      </c>
      <c r="AZ20" s="33">
        <v>19.150804823771505</v>
      </c>
      <c r="BA20" s="43">
        <v>0</v>
      </c>
      <c r="BB20" s="39">
        <v>0</v>
      </c>
      <c r="BC20" s="39">
        <v>0</v>
      </c>
      <c r="BD20" s="39">
        <v>0</v>
      </c>
      <c r="BE20" s="33">
        <v>0</v>
      </c>
      <c r="BF20" s="43">
        <v>7.8853872773899991E-2</v>
      </c>
      <c r="BG20" s="39">
        <v>0.2607601612903</v>
      </c>
      <c r="BH20" s="39">
        <v>0</v>
      </c>
      <c r="BI20" s="39">
        <v>0</v>
      </c>
      <c r="BJ20" s="33">
        <v>0.67797641935469999</v>
      </c>
      <c r="BK20" s="44">
        <f t="shared" ref="BK20:BK83" si="3">SUM(C20:BJ20)</f>
        <v>48.099238352509907</v>
      </c>
    </row>
    <row r="21" spans="1:63">
      <c r="A21" s="6"/>
      <c r="B21" s="11" t="s">
        <v>184</v>
      </c>
      <c r="C21" s="43">
        <v>0</v>
      </c>
      <c r="D21" s="39">
        <v>0</v>
      </c>
      <c r="E21" s="39">
        <v>0</v>
      </c>
      <c r="F21" s="39">
        <v>0</v>
      </c>
      <c r="G21" s="33">
        <v>0</v>
      </c>
      <c r="H21" s="43">
        <v>4.0858614193300002E-2</v>
      </c>
      <c r="I21" s="39">
        <v>0</v>
      </c>
      <c r="J21" s="39">
        <v>0</v>
      </c>
      <c r="K21" s="39">
        <v>0</v>
      </c>
      <c r="L21" s="33">
        <v>0.21280548387090001</v>
      </c>
      <c r="M21" s="43">
        <v>0</v>
      </c>
      <c r="N21" s="39">
        <v>0</v>
      </c>
      <c r="O21" s="39">
        <v>0</v>
      </c>
      <c r="P21" s="39">
        <v>0</v>
      </c>
      <c r="Q21" s="33">
        <v>0</v>
      </c>
      <c r="R21" s="43">
        <v>1.0640274193500001E-2</v>
      </c>
      <c r="S21" s="39">
        <v>0</v>
      </c>
      <c r="T21" s="39">
        <v>0</v>
      </c>
      <c r="U21" s="39">
        <v>0</v>
      </c>
      <c r="V21" s="33">
        <v>0</v>
      </c>
      <c r="W21" s="43">
        <v>0</v>
      </c>
      <c r="X21" s="39">
        <v>0</v>
      </c>
      <c r="Y21" s="39">
        <v>0</v>
      </c>
      <c r="Z21" s="39">
        <v>0</v>
      </c>
      <c r="AA21" s="33">
        <v>0</v>
      </c>
      <c r="AB21" s="43">
        <v>0</v>
      </c>
      <c r="AC21" s="39">
        <v>0</v>
      </c>
      <c r="AD21" s="39">
        <v>0</v>
      </c>
      <c r="AE21" s="39">
        <v>0</v>
      </c>
      <c r="AF21" s="33">
        <v>0</v>
      </c>
      <c r="AG21" s="43">
        <v>0</v>
      </c>
      <c r="AH21" s="39">
        <v>0</v>
      </c>
      <c r="AI21" s="39">
        <v>0</v>
      </c>
      <c r="AJ21" s="39">
        <v>0</v>
      </c>
      <c r="AK21" s="33">
        <v>0</v>
      </c>
      <c r="AL21" s="43">
        <v>0</v>
      </c>
      <c r="AM21" s="39">
        <v>0</v>
      </c>
      <c r="AN21" s="39">
        <v>0</v>
      </c>
      <c r="AO21" s="39">
        <v>0</v>
      </c>
      <c r="AP21" s="33">
        <v>0</v>
      </c>
      <c r="AQ21" s="43">
        <v>0</v>
      </c>
      <c r="AR21" s="39">
        <v>0</v>
      </c>
      <c r="AS21" s="39">
        <v>0</v>
      </c>
      <c r="AT21" s="39">
        <v>0</v>
      </c>
      <c r="AU21" s="33">
        <v>0</v>
      </c>
      <c r="AV21" s="43">
        <v>4.241877368928999</v>
      </c>
      <c r="AW21" s="39">
        <v>16.791849745257501</v>
      </c>
      <c r="AX21" s="39">
        <v>0</v>
      </c>
      <c r="AY21" s="39">
        <v>0</v>
      </c>
      <c r="AZ21" s="33">
        <v>55.67159673663987</v>
      </c>
      <c r="BA21" s="43">
        <v>0</v>
      </c>
      <c r="BB21" s="39">
        <v>0</v>
      </c>
      <c r="BC21" s="39">
        <v>0</v>
      </c>
      <c r="BD21" s="39">
        <v>0</v>
      </c>
      <c r="BE21" s="33">
        <v>0</v>
      </c>
      <c r="BF21" s="43">
        <v>0.59062067928890005</v>
      </c>
      <c r="BG21" s="39">
        <v>0</v>
      </c>
      <c r="BH21" s="39">
        <v>0</v>
      </c>
      <c r="BI21" s="39">
        <v>0</v>
      </c>
      <c r="BJ21" s="33">
        <v>1.9173417580637002</v>
      </c>
      <c r="BK21" s="44">
        <f t="shared" si="3"/>
        <v>79.477590660436675</v>
      </c>
    </row>
    <row r="22" spans="1:63">
      <c r="A22" s="6"/>
      <c r="B22" s="11" t="s">
        <v>185</v>
      </c>
      <c r="C22" s="43">
        <v>0</v>
      </c>
      <c r="D22" s="39">
        <v>0</v>
      </c>
      <c r="E22" s="39">
        <v>0</v>
      </c>
      <c r="F22" s="39">
        <v>0</v>
      </c>
      <c r="G22" s="33">
        <v>0</v>
      </c>
      <c r="H22" s="43">
        <v>3.1727339677300001E-2</v>
      </c>
      <c r="I22" s="39">
        <v>5.2012032258063998</v>
      </c>
      <c r="J22" s="39">
        <v>0</v>
      </c>
      <c r="K22" s="39">
        <v>0</v>
      </c>
      <c r="L22" s="33">
        <v>0</v>
      </c>
      <c r="M22" s="43">
        <v>0</v>
      </c>
      <c r="N22" s="39">
        <v>0</v>
      </c>
      <c r="O22" s="39">
        <v>0</v>
      </c>
      <c r="P22" s="39">
        <v>0</v>
      </c>
      <c r="Q22" s="33">
        <v>0</v>
      </c>
      <c r="R22" s="43">
        <v>0</v>
      </c>
      <c r="S22" s="39">
        <v>0</v>
      </c>
      <c r="T22" s="39">
        <v>0</v>
      </c>
      <c r="U22" s="39">
        <v>0</v>
      </c>
      <c r="V22" s="33">
        <v>0</v>
      </c>
      <c r="W22" s="43">
        <v>0</v>
      </c>
      <c r="X22" s="39">
        <v>0</v>
      </c>
      <c r="Y22" s="39">
        <v>0</v>
      </c>
      <c r="Z22" s="39">
        <v>0</v>
      </c>
      <c r="AA22" s="33">
        <v>0</v>
      </c>
      <c r="AB22" s="43">
        <v>0</v>
      </c>
      <c r="AC22" s="39">
        <v>8.3088645161290007</v>
      </c>
      <c r="AD22" s="39">
        <v>0</v>
      </c>
      <c r="AE22" s="39">
        <v>0</v>
      </c>
      <c r="AF22" s="33">
        <v>0.63891194932249995</v>
      </c>
      <c r="AG22" s="43">
        <v>0</v>
      </c>
      <c r="AH22" s="39">
        <v>0</v>
      </c>
      <c r="AI22" s="39">
        <v>0</v>
      </c>
      <c r="AJ22" s="39">
        <v>0</v>
      </c>
      <c r="AK22" s="33">
        <v>0</v>
      </c>
      <c r="AL22" s="43">
        <v>0</v>
      </c>
      <c r="AM22" s="39">
        <v>0</v>
      </c>
      <c r="AN22" s="39">
        <v>0</v>
      </c>
      <c r="AO22" s="39">
        <v>0</v>
      </c>
      <c r="AP22" s="33">
        <v>0</v>
      </c>
      <c r="AQ22" s="43">
        <v>0</v>
      </c>
      <c r="AR22" s="39">
        <v>0</v>
      </c>
      <c r="AS22" s="39">
        <v>0</v>
      </c>
      <c r="AT22" s="39">
        <v>0</v>
      </c>
      <c r="AU22" s="33">
        <v>0</v>
      </c>
      <c r="AV22" s="43">
        <v>0.60145633183700009</v>
      </c>
      <c r="AW22" s="39">
        <v>9.0090579609354009</v>
      </c>
      <c r="AX22" s="39">
        <v>0</v>
      </c>
      <c r="AY22" s="39">
        <v>0</v>
      </c>
      <c r="AZ22" s="33">
        <v>9.5345935741925967</v>
      </c>
      <c r="BA22" s="43">
        <v>0</v>
      </c>
      <c r="BB22" s="39">
        <v>0</v>
      </c>
      <c r="BC22" s="39">
        <v>0</v>
      </c>
      <c r="BD22" s="39">
        <v>0</v>
      </c>
      <c r="BE22" s="33">
        <v>0</v>
      </c>
      <c r="BF22" s="43">
        <v>0.1660734295156</v>
      </c>
      <c r="BG22" s="39">
        <v>0</v>
      </c>
      <c r="BH22" s="39">
        <v>0</v>
      </c>
      <c r="BI22" s="39">
        <v>0</v>
      </c>
      <c r="BJ22" s="33">
        <v>0</v>
      </c>
      <c r="BK22" s="44">
        <f t="shared" si="3"/>
        <v>33.491888327415801</v>
      </c>
    </row>
    <row r="23" spans="1:63">
      <c r="A23" s="6"/>
      <c r="B23" s="11" t="s">
        <v>145</v>
      </c>
      <c r="C23" s="43"/>
      <c r="D23" s="39"/>
      <c r="E23" s="39"/>
      <c r="F23" s="39"/>
      <c r="G23" s="33"/>
      <c r="H23" s="43"/>
      <c r="I23" s="39"/>
      <c r="J23" s="39"/>
      <c r="K23" s="39"/>
      <c r="L23" s="33"/>
      <c r="M23" s="43"/>
      <c r="N23" s="39"/>
      <c r="O23" s="39"/>
      <c r="P23" s="39"/>
      <c r="Q23" s="33"/>
      <c r="R23" s="43"/>
      <c r="S23" s="39"/>
      <c r="T23" s="39"/>
      <c r="U23" s="39"/>
      <c r="V23" s="33"/>
      <c r="W23" s="43"/>
      <c r="X23" s="39"/>
      <c r="Y23" s="39"/>
      <c r="Z23" s="39"/>
      <c r="AA23" s="33"/>
      <c r="AB23" s="43"/>
      <c r="AC23" s="39"/>
      <c r="AD23" s="39"/>
      <c r="AE23" s="39"/>
      <c r="AF23" s="33"/>
      <c r="AG23" s="43"/>
      <c r="AH23" s="39"/>
      <c r="AI23" s="39"/>
      <c r="AJ23" s="39"/>
      <c r="AK23" s="33"/>
      <c r="AL23" s="43"/>
      <c r="AM23" s="39"/>
      <c r="AN23" s="39"/>
      <c r="AO23" s="39"/>
      <c r="AP23" s="33"/>
      <c r="AQ23" s="43"/>
      <c r="AR23" s="39"/>
      <c r="AS23" s="39"/>
      <c r="AT23" s="39"/>
      <c r="AU23" s="33"/>
      <c r="AV23" s="43"/>
      <c r="AW23" s="39"/>
      <c r="AX23" s="39"/>
      <c r="AY23" s="39"/>
      <c r="AZ23" s="33"/>
      <c r="BA23" s="43"/>
      <c r="BB23" s="39"/>
      <c r="BC23" s="39"/>
      <c r="BD23" s="39"/>
      <c r="BE23" s="33"/>
      <c r="BF23" s="43"/>
      <c r="BG23" s="39"/>
      <c r="BH23" s="39"/>
      <c r="BI23" s="39"/>
      <c r="BJ23" s="33"/>
      <c r="BK23" s="44">
        <f t="shared" si="3"/>
        <v>0</v>
      </c>
    </row>
    <row r="24" spans="1:63">
      <c r="A24" s="6"/>
      <c r="B24" s="11" t="s">
        <v>146</v>
      </c>
      <c r="C24" s="43">
        <v>0</v>
      </c>
      <c r="D24" s="39">
        <v>0</v>
      </c>
      <c r="E24" s="39">
        <v>0</v>
      </c>
      <c r="F24" s="39">
        <v>0</v>
      </c>
      <c r="G24" s="33">
        <v>0</v>
      </c>
      <c r="H24" s="43">
        <v>0.2751627641928</v>
      </c>
      <c r="I24" s="39">
        <v>0</v>
      </c>
      <c r="J24" s="39">
        <v>0</v>
      </c>
      <c r="K24" s="39">
        <v>0</v>
      </c>
      <c r="L24" s="33">
        <v>0.89128292258029995</v>
      </c>
      <c r="M24" s="43">
        <v>0</v>
      </c>
      <c r="N24" s="39">
        <v>0</v>
      </c>
      <c r="O24" s="39">
        <v>0</v>
      </c>
      <c r="P24" s="39">
        <v>0</v>
      </c>
      <c r="Q24" s="33">
        <v>0</v>
      </c>
      <c r="R24" s="43">
        <v>0.19151779790269999</v>
      </c>
      <c r="S24" s="39">
        <v>0.1541899677419</v>
      </c>
      <c r="T24" s="39">
        <v>0</v>
      </c>
      <c r="U24" s="39">
        <v>0</v>
      </c>
      <c r="V24" s="33">
        <v>0</v>
      </c>
      <c r="W24" s="43">
        <v>0</v>
      </c>
      <c r="X24" s="39">
        <v>0</v>
      </c>
      <c r="Y24" s="39">
        <v>0</v>
      </c>
      <c r="Z24" s="39">
        <v>0</v>
      </c>
      <c r="AA24" s="33">
        <v>0</v>
      </c>
      <c r="AB24" s="43">
        <v>2.6983244354699999E-2</v>
      </c>
      <c r="AC24" s="39">
        <v>0.77094983870959999</v>
      </c>
      <c r="AD24" s="39">
        <v>0</v>
      </c>
      <c r="AE24" s="39">
        <v>0</v>
      </c>
      <c r="AF24" s="33">
        <v>1.5876260419352999</v>
      </c>
      <c r="AG24" s="43">
        <v>0</v>
      </c>
      <c r="AH24" s="39">
        <v>0</v>
      </c>
      <c r="AI24" s="39">
        <v>0</v>
      </c>
      <c r="AJ24" s="39">
        <v>0</v>
      </c>
      <c r="AK24" s="33">
        <v>0</v>
      </c>
      <c r="AL24" s="43">
        <v>0</v>
      </c>
      <c r="AM24" s="39">
        <v>0</v>
      </c>
      <c r="AN24" s="39">
        <v>0</v>
      </c>
      <c r="AO24" s="39">
        <v>0</v>
      </c>
      <c r="AP24" s="33">
        <v>0</v>
      </c>
      <c r="AQ24" s="43">
        <v>0</v>
      </c>
      <c r="AR24" s="39">
        <v>0</v>
      </c>
      <c r="AS24" s="39">
        <v>0</v>
      </c>
      <c r="AT24" s="39">
        <v>0</v>
      </c>
      <c r="AU24" s="33">
        <v>0</v>
      </c>
      <c r="AV24" s="43">
        <v>55.785203736114276</v>
      </c>
      <c r="AW24" s="39">
        <v>7.7986972844827003</v>
      </c>
      <c r="AX24" s="39">
        <v>0</v>
      </c>
      <c r="AY24" s="39">
        <v>0</v>
      </c>
      <c r="AZ24" s="33">
        <v>157.05520336901992</v>
      </c>
      <c r="BA24" s="43">
        <v>0</v>
      </c>
      <c r="BB24" s="39">
        <v>0</v>
      </c>
      <c r="BC24" s="39">
        <v>0</v>
      </c>
      <c r="BD24" s="39">
        <v>0</v>
      </c>
      <c r="BE24" s="33">
        <v>0</v>
      </c>
      <c r="BF24" s="43">
        <v>2.4065769584156009</v>
      </c>
      <c r="BG24" s="39">
        <v>1.4175006265806001</v>
      </c>
      <c r="BH24" s="39">
        <v>0</v>
      </c>
      <c r="BI24" s="39">
        <v>0</v>
      </c>
      <c r="BJ24" s="33">
        <v>4.9465384641279995</v>
      </c>
      <c r="BK24" s="44">
        <f t="shared" si="3"/>
        <v>233.3074330161584</v>
      </c>
    </row>
    <row r="25" spans="1:63">
      <c r="A25" s="6"/>
      <c r="B25" s="11" t="s">
        <v>147</v>
      </c>
      <c r="C25" s="43">
        <v>0</v>
      </c>
      <c r="D25" s="39">
        <v>0</v>
      </c>
      <c r="E25" s="39">
        <v>0</v>
      </c>
      <c r="F25" s="39">
        <v>0</v>
      </c>
      <c r="G25" s="33">
        <v>0</v>
      </c>
      <c r="H25" s="43">
        <v>0.84353335645100003</v>
      </c>
      <c r="I25" s="39">
        <v>4.3847422903224</v>
      </c>
      <c r="J25" s="39">
        <v>0</v>
      </c>
      <c r="K25" s="39">
        <v>0</v>
      </c>
      <c r="L25" s="33">
        <v>1.0614471387094</v>
      </c>
      <c r="M25" s="43">
        <v>0</v>
      </c>
      <c r="N25" s="39">
        <v>0</v>
      </c>
      <c r="O25" s="39">
        <v>0</v>
      </c>
      <c r="P25" s="39">
        <v>0</v>
      </c>
      <c r="Q25" s="33">
        <v>0</v>
      </c>
      <c r="R25" s="43">
        <v>0.30785197935449993</v>
      </c>
      <c r="S25" s="39">
        <v>0</v>
      </c>
      <c r="T25" s="39">
        <v>0</v>
      </c>
      <c r="U25" s="39">
        <v>0</v>
      </c>
      <c r="V25" s="33">
        <v>0</v>
      </c>
      <c r="W25" s="43">
        <v>0</v>
      </c>
      <c r="X25" s="39">
        <v>0</v>
      </c>
      <c r="Y25" s="39">
        <v>0</v>
      </c>
      <c r="Z25" s="39">
        <v>0</v>
      </c>
      <c r="AA25" s="33">
        <v>0</v>
      </c>
      <c r="AB25" s="43">
        <v>0.1040612693547</v>
      </c>
      <c r="AC25" s="39">
        <v>0.90700978064510007</v>
      </c>
      <c r="AD25" s="39">
        <v>0</v>
      </c>
      <c r="AE25" s="39">
        <v>0</v>
      </c>
      <c r="AF25" s="33">
        <v>2.6238497225805002</v>
      </c>
      <c r="AG25" s="43">
        <v>0</v>
      </c>
      <c r="AH25" s="39">
        <v>0</v>
      </c>
      <c r="AI25" s="39">
        <v>0</v>
      </c>
      <c r="AJ25" s="39">
        <v>0</v>
      </c>
      <c r="AK25" s="33">
        <v>0</v>
      </c>
      <c r="AL25" s="43">
        <v>0</v>
      </c>
      <c r="AM25" s="39">
        <v>0</v>
      </c>
      <c r="AN25" s="39">
        <v>0</v>
      </c>
      <c r="AO25" s="39">
        <v>0</v>
      </c>
      <c r="AP25" s="33">
        <v>0</v>
      </c>
      <c r="AQ25" s="43">
        <v>0</v>
      </c>
      <c r="AR25" s="39">
        <v>0</v>
      </c>
      <c r="AS25" s="39">
        <v>0</v>
      </c>
      <c r="AT25" s="39">
        <v>0</v>
      </c>
      <c r="AU25" s="33">
        <v>0</v>
      </c>
      <c r="AV25" s="43">
        <v>37.305304764275803</v>
      </c>
      <c r="AW25" s="39">
        <v>3.9461396268699001</v>
      </c>
      <c r="AX25" s="39">
        <v>0</v>
      </c>
      <c r="AY25" s="39">
        <v>0</v>
      </c>
      <c r="AZ25" s="33">
        <v>159.70428726795595</v>
      </c>
      <c r="BA25" s="43">
        <v>0</v>
      </c>
      <c r="BB25" s="39">
        <v>0</v>
      </c>
      <c r="BC25" s="39">
        <v>0</v>
      </c>
      <c r="BD25" s="39">
        <v>0</v>
      </c>
      <c r="BE25" s="33">
        <v>0</v>
      </c>
      <c r="BF25" s="43">
        <v>2.4041325733842003</v>
      </c>
      <c r="BG25" s="39">
        <v>0.1964882838709</v>
      </c>
      <c r="BH25" s="39">
        <v>0</v>
      </c>
      <c r="BI25" s="39">
        <v>0</v>
      </c>
      <c r="BJ25" s="33">
        <v>5.3557600941275005</v>
      </c>
      <c r="BK25" s="44">
        <f t="shared" si="3"/>
        <v>219.14460814790186</v>
      </c>
    </row>
    <row r="26" spans="1:63">
      <c r="A26" s="6"/>
      <c r="B26" s="11" t="s">
        <v>148</v>
      </c>
      <c r="C26" s="43">
        <v>0</v>
      </c>
      <c r="D26" s="39">
        <v>0</v>
      </c>
      <c r="E26" s="39">
        <v>0</v>
      </c>
      <c r="F26" s="39">
        <v>0</v>
      </c>
      <c r="G26" s="33">
        <v>0</v>
      </c>
      <c r="H26" s="43">
        <v>7.9995359032100005E-2</v>
      </c>
      <c r="I26" s="39">
        <v>0</v>
      </c>
      <c r="J26" s="39">
        <v>0</v>
      </c>
      <c r="K26" s="39">
        <v>0</v>
      </c>
      <c r="L26" s="33">
        <v>0.19872564193540002</v>
      </c>
      <c r="M26" s="43">
        <v>0</v>
      </c>
      <c r="N26" s="39">
        <v>0</v>
      </c>
      <c r="O26" s="39">
        <v>0</v>
      </c>
      <c r="P26" s="39">
        <v>0</v>
      </c>
      <c r="Q26" s="33">
        <v>0</v>
      </c>
      <c r="R26" s="43">
        <v>9.4112187095999993E-3</v>
      </c>
      <c r="S26" s="39">
        <v>0</v>
      </c>
      <c r="T26" s="39">
        <v>0</v>
      </c>
      <c r="U26" s="39">
        <v>0</v>
      </c>
      <c r="V26" s="33">
        <v>0</v>
      </c>
      <c r="W26" s="43">
        <v>0</v>
      </c>
      <c r="X26" s="39">
        <v>0</v>
      </c>
      <c r="Y26" s="39">
        <v>0</v>
      </c>
      <c r="Z26" s="39">
        <v>0</v>
      </c>
      <c r="AA26" s="33">
        <v>0</v>
      </c>
      <c r="AB26" s="43">
        <v>1.96067056451E-2</v>
      </c>
      <c r="AC26" s="39">
        <v>0.15685364516119998</v>
      </c>
      <c r="AD26" s="39">
        <v>0</v>
      </c>
      <c r="AE26" s="39">
        <v>0</v>
      </c>
      <c r="AF26" s="33">
        <v>8.2310994294510973</v>
      </c>
      <c r="AG26" s="43">
        <v>0</v>
      </c>
      <c r="AH26" s="39">
        <v>0</v>
      </c>
      <c r="AI26" s="39">
        <v>0</v>
      </c>
      <c r="AJ26" s="39">
        <v>0</v>
      </c>
      <c r="AK26" s="33">
        <v>0</v>
      </c>
      <c r="AL26" s="43">
        <v>0</v>
      </c>
      <c r="AM26" s="39">
        <v>0</v>
      </c>
      <c r="AN26" s="39">
        <v>0</v>
      </c>
      <c r="AO26" s="39">
        <v>0</v>
      </c>
      <c r="AP26" s="33">
        <v>0</v>
      </c>
      <c r="AQ26" s="43">
        <v>0</v>
      </c>
      <c r="AR26" s="39">
        <v>0</v>
      </c>
      <c r="AS26" s="39">
        <v>0</v>
      </c>
      <c r="AT26" s="39">
        <v>0</v>
      </c>
      <c r="AU26" s="33">
        <v>0</v>
      </c>
      <c r="AV26" s="43">
        <v>24.283131469181509</v>
      </c>
      <c r="AW26" s="39">
        <v>8.7945270647082996</v>
      </c>
      <c r="AX26" s="39">
        <v>0</v>
      </c>
      <c r="AY26" s="39">
        <v>0</v>
      </c>
      <c r="AZ26" s="33">
        <v>100.00164801547523</v>
      </c>
      <c r="BA26" s="43">
        <v>0</v>
      </c>
      <c r="BB26" s="39">
        <v>0</v>
      </c>
      <c r="BC26" s="39">
        <v>0</v>
      </c>
      <c r="BD26" s="39">
        <v>0</v>
      </c>
      <c r="BE26" s="33">
        <v>0</v>
      </c>
      <c r="BF26" s="43">
        <v>1.8808230886426998</v>
      </c>
      <c r="BG26" s="39">
        <v>3.1370729032258002</v>
      </c>
      <c r="BH26" s="39">
        <v>0</v>
      </c>
      <c r="BI26" s="39">
        <v>0</v>
      </c>
      <c r="BJ26" s="33">
        <v>9.7604218220311996</v>
      </c>
      <c r="BK26" s="44">
        <f t="shared" si="3"/>
        <v>156.55331636319923</v>
      </c>
    </row>
    <row r="27" spans="1:63">
      <c r="A27" s="6"/>
      <c r="B27" s="11" t="s">
        <v>155</v>
      </c>
      <c r="C27" s="43">
        <v>0</v>
      </c>
      <c r="D27" s="39">
        <v>0</v>
      </c>
      <c r="E27" s="39">
        <v>0</v>
      </c>
      <c r="F27" s="39">
        <v>0</v>
      </c>
      <c r="G27" s="33">
        <v>0</v>
      </c>
      <c r="H27" s="43">
        <v>5.3382930612400008E-2</v>
      </c>
      <c r="I27" s="39">
        <v>1.0331409677418999</v>
      </c>
      <c r="J27" s="39">
        <v>0</v>
      </c>
      <c r="K27" s="39">
        <v>0</v>
      </c>
      <c r="L27" s="33">
        <v>79.918484558032091</v>
      </c>
      <c r="M27" s="43">
        <v>0</v>
      </c>
      <c r="N27" s="39">
        <v>0</v>
      </c>
      <c r="O27" s="39">
        <v>0</v>
      </c>
      <c r="P27" s="39">
        <v>0</v>
      </c>
      <c r="Q27" s="33">
        <v>0</v>
      </c>
      <c r="R27" s="43">
        <v>1.1053734935400001E-2</v>
      </c>
      <c r="S27" s="39">
        <v>0</v>
      </c>
      <c r="T27" s="39">
        <v>0</v>
      </c>
      <c r="U27" s="39">
        <v>0</v>
      </c>
      <c r="V27" s="33">
        <v>0</v>
      </c>
      <c r="W27" s="43">
        <v>0</v>
      </c>
      <c r="X27" s="39">
        <v>0</v>
      </c>
      <c r="Y27" s="39">
        <v>0</v>
      </c>
      <c r="Z27" s="39">
        <v>0</v>
      </c>
      <c r="AA27" s="33">
        <v>0</v>
      </c>
      <c r="AB27" s="43">
        <v>1.02662774193E-2</v>
      </c>
      <c r="AC27" s="39">
        <v>3.2129021503224999</v>
      </c>
      <c r="AD27" s="39">
        <v>0</v>
      </c>
      <c r="AE27" s="39">
        <v>0</v>
      </c>
      <c r="AF27" s="33">
        <v>5.9031095161287999</v>
      </c>
      <c r="AG27" s="43">
        <v>0</v>
      </c>
      <c r="AH27" s="39">
        <v>0</v>
      </c>
      <c r="AI27" s="39">
        <v>0</v>
      </c>
      <c r="AJ27" s="39">
        <v>0</v>
      </c>
      <c r="AK27" s="33">
        <v>0</v>
      </c>
      <c r="AL27" s="43">
        <v>0</v>
      </c>
      <c r="AM27" s="39">
        <v>0</v>
      </c>
      <c r="AN27" s="39">
        <v>0</v>
      </c>
      <c r="AO27" s="39">
        <v>0</v>
      </c>
      <c r="AP27" s="33">
        <v>0</v>
      </c>
      <c r="AQ27" s="43">
        <v>0</v>
      </c>
      <c r="AR27" s="39">
        <v>0</v>
      </c>
      <c r="AS27" s="39">
        <v>0</v>
      </c>
      <c r="AT27" s="39">
        <v>0</v>
      </c>
      <c r="AU27" s="33">
        <v>0</v>
      </c>
      <c r="AV27" s="43">
        <v>0.70188407073940029</v>
      </c>
      <c r="AW27" s="39">
        <v>17.327353027257697</v>
      </c>
      <c r="AX27" s="39">
        <v>0</v>
      </c>
      <c r="AY27" s="39">
        <v>0</v>
      </c>
      <c r="AZ27" s="33">
        <v>8.742665226773001</v>
      </c>
      <c r="BA27" s="43">
        <v>0</v>
      </c>
      <c r="BB27" s="39">
        <v>0</v>
      </c>
      <c r="BC27" s="39">
        <v>0</v>
      </c>
      <c r="BD27" s="39">
        <v>0</v>
      </c>
      <c r="BE27" s="33">
        <v>0</v>
      </c>
      <c r="BF27" s="43">
        <v>0.13201629816070001</v>
      </c>
      <c r="BG27" s="39">
        <v>0</v>
      </c>
      <c r="BH27" s="39">
        <v>0</v>
      </c>
      <c r="BI27" s="39">
        <v>0</v>
      </c>
      <c r="BJ27" s="33">
        <v>0.46198248387089996</v>
      </c>
      <c r="BK27" s="44">
        <f t="shared" si="3"/>
        <v>117.5082412419941</v>
      </c>
    </row>
    <row r="28" spans="1:63">
      <c r="A28" s="6"/>
      <c r="B28" s="11" t="s">
        <v>136</v>
      </c>
      <c r="C28" s="43">
        <v>0</v>
      </c>
      <c r="D28" s="39">
        <v>0</v>
      </c>
      <c r="E28" s="39">
        <v>0</v>
      </c>
      <c r="F28" s="39">
        <v>0</v>
      </c>
      <c r="G28" s="33">
        <v>0</v>
      </c>
      <c r="H28" s="43">
        <v>0</v>
      </c>
      <c r="I28" s="39">
        <v>0</v>
      </c>
      <c r="J28" s="39">
        <v>0</v>
      </c>
      <c r="K28" s="39">
        <v>0</v>
      </c>
      <c r="L28" s="33">
        <v>0</v>
      </c>
      <c r="M28" s="43">
        <v>0</v>
      </c>
      <c r="N28" s="39">
        <v>0</v>
      </c>
      <c r="O28" s="39">
        <v>0</v>
      </c>
      <c r="P28" s="39">
        <v>0</v>
      </c>
      <c r="Q28" s="33">
        <v>0</v>
      </c>
      <c r="R28" s="43">
        <v>1.36193230645E-2</v>
      </c>
      <c r="S28" s="39">
        <v>0</v>
      </c>
      <c r="T28" s="39">
        <v>0</v>
      </c>
      <c r="U28" s="39">
        <v>0</v>
      </c>
      <c r="V28" s="33">
        <v>0</v>
      </c>
      <c r="W28" s="43">
        <v>0</v>
      </c>
      <c r="X28" s="39">
        <v>0</v>
      </c>
      <c r="Y28" s="39">
        <v>0</v>
      </c>
      <c r="Z28" s="39">
        <v>0</v>
      </c>
      <c r="AA28" s="33">
        <v>0</v>
      </c>
      <c r="AB28" s="43">
        <v>0</v>
      </c>
      <c r="AC28" s="39">
        <v>0</v>
      </c>
      <c r="AD28" s="39">
        <v>0</v>
      </c>
      <c r="AE28" s="39">
        <v>0</v>
      </c>
      <c r="AF28" s="33">
        <v>0</v>
      </c>
      <c r="AG28" s="43">
        <v>0</v>
      </c>
      <c r="AH28" s="39">
        <v>0</v>
      </c>
      <c r="AI28" s="39">
        <v>0</v>
      </c>
      <c r="AJ28" s="39">
        <v>0</v>
      </c>
      <c r="AK28" s="33">
        <v>0</v>
      </c>
      <c r="AL28" s="43">
        <v>0</v>
      </c>
      <c r="AM28" s="39">
        <v>0</v>
      </c>
      <c r="AN28" s="39">
        <v>0</v>
      </c>
      <c r="AO28" s="39">
        <v>0</v>
      </c>
      <c r="AP28" s="33">
        <v>0</v>
      </c>
      <c r="AQ28" s="43">
        <v>0</v>
      </c>
      <c r="AR28" s="39">
        <v>0</v>
      </c>
      <c r="AS28" s="39">
        <v>0</v>
      </c>
      <c r="AT28" s="39">
        <v>0</v>
      </c>
      <c r="AU28" s="33">
        <v>0</v>
      </c>
      <c r="AV28" s="43">
        <v>0.18451993209619999</v>
      </c>
      <c r="AW28" s="39">
        <v>1.6882604470322002</v>
      </c>
      <c r="AX28" s="39">
        <v>0</v>
      </c>
      <c r="AY28" s="39">
        <v>0</v>
      </c>
      <c r="AZ28" s="33">
        <v>4.1191239553546</v>
      </c>
      <c r="BA28" s="43">
        <v>0</v>
      </c>
      <c r="BB28" s="39">
        <v>0</v>
      </c>
      <c r="BC28" s="39">
        <v>0</v>
      </c>
      <c r="BD28" s="39">
        <v>0</v>
      </c>
      <c r="BE28" s="33">
        <v>0</v>
      </c>
      <c r="BF28" s="43">
        <v>3.2401018096699999E-2</v>
      </c>
      <c r="BG28" s="39">
        <v>0</v>
      </c>
      <c r="BH28" s="39">
        <v>0</v>
      </c>
      <c r="BI28" s="39">
        <v>0</v>
      </c>
      <c r="BJ28" s="33">
        <v>0</v>
      </c>
      <c r="BK28" s="44">
        <f t="shared" si="3"/>
        <v>6.0379246756442004</v>
      </c>
    </row>
    <row r="29" spans="1:63">
      <c r="A29" s="6"/>
      <c r="B29" s="11" t="s">
        <v>137</v>
      </c>
      <c r="C29" s="43">
        <v>0</v>
      </c>
      <c r="D29" s="39">
        <v>0</v>
      </c>
      <c r="E29" s="39">
        <v>0</v>
      </c>
      <c r="F29" s="39">
        <v>0</v>
      </c>
      <c r="G29" s="33">
        <v>0</v>
      </c>
      <c r="H29" s="43">
        <v>1.7139068709600001E-2</v>
      </c>
      <c r="I29" s="39">
        <v>0</v>
      </c>
      <c r="J29" s="39">
        <v>0</v>
      </c>
      <c r="K29" s="39">
        <v>0</v>
      </c>
      <c r="L29" s="33">
        <v>0</v>
      </c>
      <c r="M29" s="43">
        <v>0</v>
      </c>
      <c r="N29" s="39">
        <v>0</v>
      </c>
      <c r="O29" s="39">
        <v>0</v>
      </c>
      <c r="P29" s="39">
        <v>0</v>
      </c>
      <c r="Q29" s="33">
        <v>0</v>
      </c>
      <c r="R29" s="43">
        <v>0</v>
      </c>
      <c r="S29" s="39">
        <v>0</v>
      </c>
      <c r="T29" s="39">
        <v>0</v>
      </c>
      <c r="U29" s="39">
        <v>0</v>
      </c>
      <c r="V29" s="33">
        <v>0</v>
      </c>
      <c r="W29" s="43">
        <v>0</v>
      </c>
      <c r="X29" s="39">
        <v>0</v>
      </c>
      <c r="Y29" s="39">
        <v>0</v>
      </c>
      <c r="Z29" s="39">
        <v>0</v>
      </c>
      <c r="AA29" s="33">
        <v>0</v>
      </c>
      <c r="AB29" s="43">
        <v>3.4278137419300005E-2</v>
      </c>
      <c r="AC29" s="39">
        <v>2.2423973851288999</v>
      </c>
      <c r="AD29" s="39">
        <v>0</v>
      </c>
      <c r="AE29" s="39">
        <v>0</v>
      </c>
      <c r="AF29" s="33">
        <v>12.148678043483701</v>
      </c>
      <c r="AG29" s="43">
        <v>0</v>
      </c>
      <c r="AH29" s="39">
        <v>0</v>
      </c>
      <c r="AI29" s="39">
        <v>0</v>
      </c>
      <c r="AJ29" s="39">
        <v>0</v>
      </c>
      <c r="AK29" s="33">
        <v>0</v>
      </c>
      <c r="AL29" s="43">
        <v>0</v>
      </c>
      <c r="AM29" s="39">
        <v>0</v>
      </c>
      <c r="AN29" s="39">
        <v>0</v>
      </c>
      <c r="AO29" s="39">
        <v>0</v>
      </c>
      <c r="AP29" s="33">
        <v>0</v>
      </c>
      <c r="AQ29" s="43">
        <v>0</v>
      </c>
      <c r="AR29" s="39">
        <v>0</v>
      </c>
      <c r="AS29" s="39">
        <v>0</v>
      </c>
      <c r="AT29" s="39">
        <v>0</v>
      </c>
      <c r="AU29" s="33">
        <v>0</v>
      </c>
      <c r="AV29" s="43">
        <v>1.7551017525461998</v>
      </c>
      <c r="AW29" s="39">
        <v>3.8624397265482</v>
      </c>
      <c r="AX29" s="39">
        <v>0</v>
      </c>
      <c r="AY29" s="39">
        <v>0</v>
      </c>
      <c r="AZ29" s="33">
        <v>45.036529764609803</v>
      </c>
      <c r="BA29" s="43">
        <v>0</v>
      </c>
      <c r="BB29" s="39">
        <v>0</v>
      </c>
      <c r="BC29" s="39">
        <v>0</v>
      </c>
      <c r="BD29" s="39">
        <v>0</v>
      </c>
      <c r="BE29" s="33">
        <v>0</v>
      </c>
      <c r="BF29" s="43">
        <v>0.15463357454809998</v>
      </c>
      <c r="BG29" s="39">
        <v>0</v>
      </c>
      <c r="BH29" s="39">
        <v>0</v>
      </c>
      <c r="BI29" s="39">
        <v>0</v>
      </c>
      <c r="BJ29" s="33">
        <v>0.34278137419330001</v>
      </c>
      <c r="BK29" s="44">
        <f t="shared" si="3"/>
        <v>65.593978827187101</v>
      </c>
    </row>
    <row r="30" spans="1:63">
      <c r="A30" s="6"/>
      <c r="B30" s="11" t="s">
        <v>150</v>
      </c>
      <c r="C30" s="43">
        <v>0</v>
      </c>
      <c r="D30" s="39">
        <v>0</v>
      </c>
      <c r="E30" s="39">
        <v>0</v>
      </c>
      <c r="F30" s="39">
        <v>0</v>
      </c>
      <c r="G30" s="33">
        <v>0</v>
      </c>
      <c r="H30" s="43">
        <v>5.3536717161199995E-2</v>
      </c>
      <c r="I30" s="39">
        <v>0</v>
      </c>
      <c r="J30" s="39">
        <v>0</v>
      </c>
      <c r="K30" s="39">
        <v>0</v>
      </c>
      <c r="L30" s="33">
        <v>0.14585674193539999</v>
      </c>
      <c r="M30" s="43">
        <v>0</v>
      </c>
      <c r="N30" s="39">
        <v>0</v>
      </c>
      <c r="O30" s="39">
        <v>0</v>
      </c>
      <c r="P30" s="39">
        <v>0</v>
      </c>
      <c r="Q30" s="33">
        <v>0</v>
      </c>
      <c r="R30" s="43">
        <v>4.3233914514999999E-3</v>
      </c>
      <c r="S30" s="39">
        <v>0</v>
      </c>
      <c r="T30" s="39">
        <v>0</v>
      </c>
      <c r="U30" s="39">
        <v>0</v>
      </c>
      <c r="V30" s="33">
        <v>0</v>
      </c>
      <c r="W30" s="43">
        <v>0</v>
      </c>
      <c r="X30" s="39">
        <v>0</v>
      </c>
      <c r="Y30" s="39">
        <v>0</v>
      </c>
      <c r="Z30" s="39">
        <v>0</v>
      </c>
      <c r="AA30" s="33">
        <v>0</v>
      </c>
      <c r="AB30" s="43">
        <v>0</v>
      </c>
      <c r="AC30" s="39">
        <v>0</v>
      </c>
      <c r="AD30" s="39">
        <v>0</v>
      </c>
      <c r="AE30" s="39">
        <v>0</v>
      </c>
      <c r="AF30" s="33">
        <v>4.6775000000000002E-3</v>
      </c>
      <c r="AG30" s="43">
        <v>0</v>
      </c>
      <c r="AH30" s="39">
        <v>0</v>
      </c>
      <c r="AI30" s="39">
        <v>0</v>
      </c>
      <c r="AJ30" s="39">
        <v>0</v>
      </c>
      <c r="AK30" s="33">
        <v>0</v>
      </c>
      <c r="AL30" s="43">
        <v>4.0497925806300003E-2</v>
      </c>
      <c r="AM30" s="39">
        <v>0</v>
      </c>
      <c r="AN30" s="39">
        <v>0</v>
      </c>
      <c r="AO30" s="39">
        <v>0</v>
      </c>
      <c r="AP30" s="33">
        <v>0</v>
      </c>
      <c r="AQ30" s="43">
        <v>0</v>
      </c>
      <c r="AR30" s="39">
        <v>0</v>
      </c>
      <c r="AS30" s="39">
        <v>0</v>
      </c>
      <c r="AT30" s="39">
        <v>0</v>
      </c>
      <c r="AU30" s="33">
        <v>0</v>
      </c>
      <c r="AV30" s="43">
        <v>28.528204241499797</v>
      </c>
      <c r="AW30" s="39">
        <v>10.331299476353003</v>
      </c>
      <c r="AX30" s="39">
        <v>0</v>
      </c>
      <c r="AY30" s="39">
        <v>0</v>
      </c>
      <c r="AZ30" s="33">
        <v>110.46047619485775</v>
      </c>
      <c r="BA30" s="43">
        <v>0</v>
      </c>
      <c r="BB30" s="39">
        <v>0</v>
      </c>
      <c r="BC30" s="39">
        <v>0</v>
      </c>
      <c r="BD30" s="39">
        <v>0</v>
      </c>
      <c r="BE30" s="33">
        <v>0</v>
      </c>
      <c r="BF30" s="43">
        <v>3.8211980075117995</v>
      </c>
      <c r="BG30" s="39">
        <v>1.0830470818707001</v>
      </c>
      <c r="BH30" s="39">
        <v>0</v>
      </c>
      <c r="BI30" s="39">
        <v>0</v>
      </c>
      <c r="BJ30" s="33">
        <v>5.3390009845465016</v>
      </c>
      <c r="BK30" s="44">
        <f t="shared" si="3"/>
        <v>159.81211826299398</v>
      </c>
    </row>
    <row r="31" spans="1:63">
      <c r="A31" s="6"/>
      <c r="B31" s="11" t="s">
        <v>151</v>
      </c>
      <c r="C31" s="43">
        <v>0</v>
      </c>
      <c r="D31" s="39">
        <v>0</v>
      </c>
      <c r="E31" s="39">
        <v>0</v>
      </c>
      <c r="F31" s="39">
        <v>0</v>
      </c>
      <c r="G31" s="33">
        <v>0</v>
      </c>
      <c r="H31" s="43">
        <v>0.157686196774</v>
      </c>
      <c r="I31" s="39">
        <v>0</v>
      </c>
      <c r="J31" s="39">
        <v>0</v>
      </c>
      <c r="K31" s="39">
        <v>0</v>
      </c>
      <c r="L31" s="33">
        <v>0.18814567741929999</v>
      </c>
      <c r="M31" s="43">
        <v>0</v>
      </c>
      <c r="N31" s="39">
        <v>0</v>
      </c>
      <c r="O31" s="39">
        <v>0</v>
      </c>
      <c r="P31" s="39">
        <v>0</v>
      </c>
      <c r="Q31" s="33">
        <v>0</v>
      </c>
      <c r="R31" s="43">
        <v>6.8597483869999995E-3</v>
      </c>
      <c r="S31" s="39">
        <v>0</v>
      </c>
      <c r="T31" s="39">
        <v>0</v>
      </c>
      <c r="U31" s="39">
        <v>0</v>
      </c>
      <c r="V31" s="33">
        <v>0.12347547096770001</v>
      </c>
      <c r="W31" s="43">
        <v>0</v>
      </c>
      <c r="X31" s="39">
        <v>0</v>
      </c>
      <c r="Y31" s="39">
        <v>0</v>
      </c>
      <c r="Z31" s="39">
        <v>0</v>
      </c>
      <c r="AA31" s="33">
        <v>0</v>
      </c>
      <c r="AB31" s="43">
        <v>8.9176729032099999E-2</v>
      </c>
      <c r="AC31" s="39">
        <v>0.12706341935480001</v>
      </c>
      <c r="AD31" s="39">
        <v>0</v>
      </c>
      <c r="AE31" s="39">
        <v>0</v>
      </c>
      <c r="AF31" s="33">
        <v>1.3445106838708003</v>
      </c>
      <c r="AG31" s="43">
        <v>0</v>
      </c>
      <c r="AH31" s="39">
        <v>0</v>
      </c>
      <c r="AI31" s="39">
        <v>0</v>
      </c>
      <c r="AJ31" s="39">
        <v>0</v>
      </c>
      <c r="AK31" s="33">
        <v>0</v>
      </c>
      <c r="AL31" s="43">
        <v>0</v>
      </c>
      <c r="AM31" s="39">
        <v>0</v>
      </c>
      <c r="AN31" s="39">
        <v>0</v>
      </c>
      <c r="AO31" s="39">
        <v>0</v>
      </c>
      <c r="AP31" s="33">
        <v>0</v>
      </c>
      <c r="AQ31" s="43">
        <v>0</v>
      </c>
      <c r="AR31" s="39">
        <v>0</v>
      </c>
      <c r="AS31" s="39">
        <v>0</v>
      </c>
      <c r="AT31" s="39">
        <v>0</v>
      </c>
      <c r="AU31" s="33">
        <v>0</v>
      </c>
      <c r="AV31" s="43">
        <v>20.4379611982068</v>
      </c>
      <c r="AW31" s="39">
        <v>11.788891406773203</v>
      </c>
      <c r="AX31" s="39">
        <v>0</v>
      </c>
      <c r="AY31" s="39">
        <v>0</v>
      </c>
      <c r="AZ31" s="33">
        <v>116.04444849734347</v>
      </c>
      <c r="BA31" s="43">
        <v>0</v>
      </c>
      <c r="BB31" s="39">
        <v>0</v>
      </c>
      <c r="BC31" s="39">
        <v>0</v>
      </c>
      <c r="BD31" s="39">
        <v>0</v>
      </c>
      <c r="BE31" s="33">
        <v>0</v>
      </c>
      <c r="BF31" s="43">
        <v>4.8169578842524015</v>
      </c>
      <c r="BG31" s="39">
        <v>0.59547862793520012</v>
      </c>
      <c r="BH31" s="39">
        <v>0</v>
      </c>
      <c r="BI31" s="39">
        <v>0</v>
      </c>
      <c r="BJ31" s="33">
        <v>7.7830333075789015</v>
      </c>
      <c r="BK31" s="44">
        <f t="shared" si="3"/>
        <v>163.50368884789566</v>
      </c>
    </row>
    <row r="32" spans="1:63">
      <c r="A32" s="6"/>
      <c r="B32" s="11" t="s">
        <v>138</v>
      </c>
      <c r="C32" s="43">
        <v>0</v>
      </c>
      <c r="D32" s="39">
        <v>0</v>
      </c>
      <c r="E32" s="39">
        <v>0</v>
      </c>
      <c r="F32" s="39">
        <v>0</v>
      </c>
      <c r="G32" s="33">
        <v>0</v>
      </c>
      <c r="H32" s="43">
        <v>9.4924346290099992E-2</v>
      </c>
      <c r="I32" s="39">
        <v>0</v>
      </c>
      <c r="J32" s="39">
        <v>0</v>
      </c>
      <c r="K32" s="39">
        <v>0</v>
      </c>
      <c r="L32" s="33">
        <v>0</v>
      </c>
      <c r="M32" s="43">
        <v>0</v>
      </c>
      <c r="N32" s="39">
        <v>0</v>
      </c>
      <c r="O32" s="39">
        <v>0</v>
      </c>
      <c r="P32" s="39">
        <v>0</v>
      </c>
      <c r="Q32" s="33">
        <v>0</v>
      </c>
      <c r="R32" s="43">
        <v>6.2022205806199993E-2</v>
      </c>
      <c r="S32" s="39">
        <v>0</v>
      </c>
      <c r="T32" s="39">
        <v>0</v>
      </c>
      <c r="U32" s="39">
        <v>0</v>
      </c>
      <c r="V32" s="33">
        <v>0</v>
      </c>
      <c r="W32" s="43">
        <v>0</v>
      </c>
      <c r="X32" s="39">
        <v>0</v>
      </c>
      <c r="Y32" s="39">
        <v>0</v>
      </c>
      <c r="Z32" s="39">
        <v>0</v>
      </c>
      <c r="AA32" s="33">
        <v>0</v>
      </c>
      <c r="AB32" s="43">
        <v>0</v>
      </c>
      <c r="AC32" s="39">
        <v>0</v>
      </c>
      <c r="AD32" s="39">
        <v>0</v>
      </c>
      <c r="AE32" s="39">
        <v>0</v>
      </c>
      <c r="AF32" s="33">
        <v>0.97287474193529988</v>
      </c>
      <c r="AG32" s="43">
        <v>0</v>
      </c>
      <c r="AH32" s="39">
        <v>0</v>
      </c>
      <c r="AI32" s="39">
        <v>0</v>
      </c>
      <c r="AJ32" s="39">
        <v>0</v>
      </c>
      <c r="AK32" s="33">
        <v>0</v>
      </c>
      <c r="AL32" s="43">
        <v>2.1747019354800001E-2</v>
      </c>
      <c r="AM32" s="39">
        <v>0</v>
      </c>
      <c r="AN32" s="39">
        <v>0</v>
      </c>
      <c r="AO32" s="39">
        <v>0</v>
      </c>
      <c r="AP32" s="33">
        <v>0</v>
      </c>
      <c r="AQ32" s="43">
        <v>0</v>
      </c>
      <c r="AR32" s="39">
        <v>0</v>
      </c>
      <c r="AS32" s="39">
        <v>0</v>
      </c>
      <c r="AT32" s="39">
        <v>0</v>
      </c>
      <c r="AU32" s="33">
        <v>0</v>
      </c>
      <c r="AV32" s="43">
        <v>20.626372460894103</v>
      </c>
      <c r="AW32" s="39">
        <v>3.7786632853861999</v>
      </c>
      <c r="AX32" s="39">
        <v>0</v>
      </c>
      <c r="AY32" s="39">
        <v>0</v>
      </c>
      <c r="AZ32" s="33">
        <v>47.895119096056114</v>
      </c>
      <c r="BA32" s="43">
        <v>0</v>
      </c>
      <c r="BB32" s="39">
        <v>0</v>
      </c>
      <c r="BC32" s="39">
        <v>0</v>
      </c>
      <c r="BD32" s="39">
        <v>0</v>
      </c>
      <c r="BE32" s="33">
        <v>0</v>
      </c>
      <c r="BF32" s="43">
        <v>4.3256991232860003</v>
      </c>
      <c r="BG32" s="39">
        <v>5.9474989774100005E-2</v>
      </c>
      <c r="BH32" s="39">
        <v>0</v>
      </c>
      <c r="BI32" s="39">
        <v>0</v>
      </c>
      <c r="BJ32" s="33">
        <v>6.9382851417398985</v>
      </c>
      <c r="BK32" s="44">
        <f t="shared" si="3"/>
        <v>84.775182410522817</v>
      </c>
    </row>
    <row r="33" spans="1:63">
      <c r="A33" s="6"/>
      <c r="B33" s="11" t="s">
        <v>125</v>
      </c>
      <c r="C33" s="43">
        <v>0</v>
      </c>
      <c r="D33" s="39">
        <v>0</v>
      </c>
      <c r="E33" s="39">
        <v>0</v>
      </c>
      <c r="F33" s="39">
        <v>0</v>
      </c>
      <c r="G33" s="33">
        <v>0</v>
      </c>
      <c r="H33" s="43">
        <v>1.1972841934999999E-3</v>
      </c>
      <c r="I33" s="39">
        <v>0</v>
      </c>
      <c r="J33" s="39">
        <v>0</v>
      </c>
      <c r="K33" s="39">
        <v>0</v>
      </c>
      <c r="L33" s="33">
        <v>0</v>
      </c>
      <c r="M33" s="43">
        <v>0</v>
      </c>
      <c r="N33" s="39">
        <v>0</v>
      </c>
      <c r="O33" s="39">
        <v>0</v>
      </c>
      <c r="P33" s="39">
        <v>0</v>
      </c>
      <c r="Q33" s="33">
        <v>0</v>
      </c>
      <c r="R33" s="43">
        <v>0</v>
      </c>
      <c r="S33" s="39">
        <v>0</v>
      </c>
      <c r="T33" s="39">
        <v>0</v>
      </c>
      <c r="U33" s="39">
        <v>0</v>
      </c>
      <c r="V33" s="33">
        <v>0</v>
      </c>
      <c r="W33" s="43">
        <v>0</v>
      </c>
      <c r="X33" s="39">
        <v>0</v>
      </c>
      <c r="Y33" s="39">
        <v>0</v>
      </c>
      <c r="Z33" s="39">
        <v>0</v>
      </c>
      <c r="AA33" s="33">
        <v>0</v>
      </c>
      <c r="AB33" s="43">
        <v>0</v>
      </c>
      <c r="AC33" s="39">
        <v>0</v>
      </c>
      <c r="AD33" s="39">
        <v>0</v>
      </c>
      <c r="AE33" s="39">
        <v>0</v>
      </c>
      <c r="AF33" s="33">
        <v>0.23347041774189997</v>
      </c>
      <c r="AG33" s="43">
        <v>0</v>
      </c>
      <c r="AH33" s="39">
        <v>0</v>
      </c>
      <c r="AI33" s="39">
        <v>0</v>
      </c>
      <c r="AJ33" s="39">
        <v>0</v>
      </c>
      <c r="AK33" s="33">
        <v>0</v>
      </c>
      <c r="AL33" s="43">
        <v>0</v>
      </c>
      <c r="AM33" s="39">
        <v>0</v>
      </c>
      <c r="AN33" s="39">
        <v>0</v>
      </c>
      <c r="AO33" s="39">
        <v>0</v>
      </c>
      <c r="AP33" s="33">
        <v>0</v>
      </c>
      <c r="AQ33" s="43">
        <v>0</v>
      </c>
      <c r="AR33" s="39">
        <v>0</v>
      </c>
      <c r="AS33" s="39">
        <v>0</v>
      </c>
      <c r="AT33" s="39">
        <v>0</v>
      </c>
      <c r="AU33" s="33">
        <v>0</v>
      </c>
      <c r="AV33" s="43">
        <v>1.2758530008999005</v>
      </c>
      <c r="AW33" s="39">
        <v>6.0469891183543991</v>
      </c>
      <c r="AX33" s="39">
        <v>0</v>
      </c>
      <c r="AY33" s="39">
        <v>0</v>
      </c>
      <c r="AZ33" s="33">
        <v>27.984960259771299</v>
      </c>
      <c r="BA33" s="43">
        <v>0</v>
      </c>
      <c r="BB33" s="39">
        <v>0</v>
      </c>
      <c r="BC33" s="39">
        <v>0</v>
      </c>
      <c r="BD33" s="39">
        <v>0</v>
      </c>
      <c r="BE33" s="33">
        <v>0</v>
      </c>
      <c r="BF33" s="43">
        <v>8.3369405386500006E-2</v>
      </c>
      <c r="BG33" s="39">
        <v>0</v>
      </c>
      <c r="BH33" s="39">
        <v>0</v>
      </c>
      <c r="BI33" s="39">
        <v>0</v>
      </c>
      <c r="BJ33" s="33">
        <v>1.5624319268383999</v>
      </c>
      <c r="BK33" s="44">
        <f t="shared" si="3"/>
        <v>37.188271413185895</v>
      </c>
    </row>
    <row r="34" spans="1:63">
      <c r="A34" s="6"/>
      <c r="B34" s="11" t="s">
        <v>139</v>
      </c>
      <c r="C34" s="43">
        <v>0</v>
      </c>
      <c r="D34" s="39">
        <v>0</v>
      </c>
      <c r="E34" s="39">
        <v>0</v>
      </c>
      <c r="F34" s="39">
        <v>0</v>
      </c>
      <c r="G34" s="33">
        <v>0</v>
      </c>
      <c r="H34" s="43">
        <v>2.6764885225599999E-2</v>
      </c>
      <c r="I34" s="39">
        <v>0</v>
      </c>
      <c r="J34" s="39">
        <v>0</v>
      </c>
      <c r="K34" s="39">
        <v>0</v>
      </c>
      <c r="L34" s="33">
        <v>2.6785161290299998E-2</v>
      </c>
      <c r="M34" s="43">
        <v>0</v>
      </c>
      <c r="N34" s="39">
        <v>0</v>
      </c>
      <c r="O34" s="39">
        <v>0</v>
      </c>
      <c r="P34" s="39">
        <v>0</v>
      </c>
      <c r="Q34" s="33">
        <v>0</v>
      </c>
      <c r="R34" s="43">
        <v>1.3392580645100001E-2</v>
      </c>
      <c r="S34" s="39">
        <v>0</v>
      </c>
      <c r="T34" s="39">
        <v>0</v>
      </c>
      <c r="U34" s="39">
        <v>0</v>
      </c>
      <c r="V34" s="33">
        <v>0</v>
      </c>
      <c r="W34" s="43">
        <v>0</v>
      </c>
      <c r="X34" s="39">
        <v>0</v>
      </c>
      <c r="Y34" s="39">
        <v>0</v>
      </c>
      <c r="Z34" s="39">
        <v>0</v>
      </c>
      <c r="AA34" s="33">
        <v>0</v>
      </c>
      <c r="AB34" s="43">
        <v>0</v>
      </c>
      <c r="AC34" s="39">
        <v>0</v>
      </c>
      <c r="AD34" s="39">
        <v>0</v>
      </c>
      <c r="AE34" s="39">
        <v>0</v>
      </c>
      <c r="AF34" s="33">
        <v>0</v>
      </c>
      <c r="AG34" s="43">
        <v>0</v>
      </c>
      <c r="AH34" s="39">
        <v>0</v>
      </c>
      <c r="AI34" s="39">
        <v>0</v>
      </c>
      <c r="AJ34" s="39">
        <v>0</v>
      </c>
      <c r="AK34" s="33">
        <v>0</v>
      </c>
      <c r="AL34" s="43">
        <v>0</v>
      </c>
      <c r="AM34" s="39">
        <v>0</v>
      </c>
      <c r="AN34" s="39">
        <v>0</v>
      </c>
      <c r="AO34" s="39">
        <v>0</v>
      </c>
      <c r="AP34" s="33">
        <v>0</v>
      </c>
      <c r="AQ34" s="43">
        <v>0</v>
      </c>
      <c r="AR34" s="39">
        <v>0</v>
      </c>
      <c r="AS34" s="39">
        <v>0</v>
      </c>
      <c r="AT34" s="39">
        <v>0</v>
      </c>
      <c r="AU34" s="33">
        <v>0</v>
      </c>
      <c r="AV34" s="43">
        <v>10.02410989350799</v>
      </c>
      <c r="AW34" s="39">
        <v>4.5767171489027998</v>
      </c>
      <c r="AX34" s="39">
        <v>0</v>
      </c>
      <c r="AY34" s="39">
        <v>0</v>
      </c>
      <c r="AZ34" s="33">
        <v>43.957233412897068</v>
      </c>
      <c r="BA34" s="43">
        <v>0</v>
      </c>
      <c r="BB34" s="39">
        <v>0</v>
      </c>
      <c r="BC34" s="39">
        <v>0</v>
      </c>
      <c r="BD34" s="39">
        <v>0</v>
      </c>
      <c r="BE34" s="33">
        <v>0</v>
      </c>
      <c r="BF34" s="43">
        <v>1.1094854557073002</v>
      </c>
      <c r="BG34" s="39">
        <v>0.19850438709670001</v>
      </c>
      <c r="BH34" s="39">
        <v>0</v>
      </c>
      <c r="BI34" s="39">
        <v>0</v>
      </c>
      <c r="BJ34" s="33">
        <v>2.4509390275479004</v>
      </c>
      <c r="BK34" s="44">
        <f t="shared" si="3"/>
        <v>62.38393195282076</v>
      </c>
    </row>
    <row r="35" spans="1:63">
      <c r="A35" s="6"/>
      <c r="B35" s="11" t="s">
        <v>134</v>
      </c>
      <c r="C35" s="43">
        <v>0</v>
      </c>
      <c r="D35" s="39">
        <v>0</v>
      </c>
      <c r="E35" s="39">
        <v>0</v>
      </c>
      <c r="F35" s="39">
        <v>0</v>
      </c>
      <c r="G35" s="33">
        <v>0</v>
      </c>
      <c r="H35" s="43">
        <v>0</v>
      </c>
      <c r="I35" s="39">
        <v>0</v>
      </c>
      <c r="J35" s="39">
        <v>0</v>
      </c>
      <c r="K35" s="39">
        <v>0</v>
      </c>
      <c r="L35" s="33">
        <v>0.1279474193548</v>
      </c>
      <c r="M35" s="43">
        <v>0</v>
      </c>
      <c r="N35" s="39">
        <v>0</v>
      </c>
      <c r="O35" s="39">
        <v>0</v>
      </c>
      <c r="P35" s="39">
        <v>0</v>
      </c>
      <c r="Q35" s="33">
        <v>0</v>
      </c>
      <c r="R35" s="43">
        <v>0</v>
      </c>
      <c r="S35" s="39">
        <v>0</v>
      </c>
      <c r="T35" s="39">
        <v>0</v>
      </c>
      <c r="U35" s="39">
        <v>0</v>
      </c>
      <c r="V35" s="33">
        <v>0</v>
      </c>
      <c r="W35" s="43">
        <v>0</v>
      </c>
      <c r="X35" s="39">
        <v>0</v>
      </c>
      <c r="Y35" s="39">
        <v>0</v>
      </c>
      <c r="Z35" s="39">
        <v>0</v>
      </c>
      <c r="AA35" s="33">
        <v>0</v>
      </c>
      <c r="AB35" s="43">
        <v>0.63973709677409996</v>
      </c>
      <c r="AC35" s="39">
        <v>1.9890530485805</v>
      </c>
      <c r="AD35" s="39">
        <v>0</v>
      </c>
      <c r="AE35" s="39">
        <v>0</v>
      </c>
      <c r="AF35" s="33">
        <v>1.6953033064513998</v>
      </c>
      <c r="AG35" s="43">
        <v>0</v>
      </c>
      <c r="AH35" s="39">
        <v>0</v>
      </c>
      <c r="AI35" s="39">
        <v>0</v>
      </c>
      <c r="AJ35" s="39">
        <v>0</v>
      </c>
      <c r="AK35" s="33">
        <v>0</v>
      </c>
      <c r="AL35" s="43">
        <v>0</v>
      </c>
      <c r="AM35" s="39">
        <v>0</v>
      </c>
      <c r="AN35" s="39">
        <v>0</v>
      </c>
      <c r="AO35" s="39">
        <v>0</v>
      </c>
      <c r="AP35" s="33">
        <v>0</v>
      </c>
      <c r="AQ35" s="43">
        <v>0</v>
      </c>
      <c r="AR35" s="39">
        <v>0</v>
      </c>
      <c r="AS35" s="39">
        <v>0</v>
      </c>
      <c r="AT35" s="39">
        <v>0</v>
      </c>
      <c r="AU35" s="33">
        <v>0</v>
      </c>
      <c r="AV35" s="43">
        <v>1.0046067042241</v>
      </c>
      <c r="AW35" s="39">
        <v>9.0714720322576987</v>
      </c>
      <c r="AX35" s="39">
        <v>0</v>
      </c>
      <c r="AY35" s="39">
        <v>0</v>
      </c>
      <c r="AZ35" s="33">
        <v>29.1162410696755</v>
      </c>
      <c r="BA35" s="43">
        <v>0</v>
      </c>
      <c r="BB35" s="39">
        <v>0</v>
      </c>
      <c r="BC35" s="39">
        <v>0</v>
      </c>
      <c r="BD35" s="39">
        <v>0</v>
      </c>
      <c r="BE35" s="33">
        <v>0</v>
      </c>
      <c r="BF35" s="43">
        <v>5.7063629902899995E-2</v>
      </c>
      <c r="BG35" s="39">
        <v>0</v>
      </c>
      <c r="BH35" s="39">
        <v>0</v>
      </c>
      <c r="BI35" s="39">
        <v>0</v>
      </c>
      <c r="BJ35" s="33">
        <v>0.23455699999990001</v>
      </c>
      <c r="BK35" s="44">
        <f t="shared" si="3"/>
        <v>43.935981307220899</v>
      </c>
    </row>
    <row r="36" spans="1:63">
      <c r="A36" s="6"/>
      <c r="B36" s="11" t="s">
        <v>149</v>
      </c>
      <c r="C36" s="43">
        <v>0</v>
      </c>
      <c r="D36" s="39">
        <v>0</v>
      </c>
      <c r="E36" s="39">
        <v>0</v>
      </c>
      <c r="F36" s="39">
        <v>0</v>
      </c>
      <c r="G36" s="33">
        <v>0</v>
      </c>
      <c r="H36" s="43">
        <v>3.5000532257999997E-2</v>
      </c>
      <c r="I36" s="39">
        <v>0</v>
      </c>
      <c r="J36" s="39">
        <v>0</v>
      </c>
      <c r="K36" s="39">
        <v>0</v>
      </c>
      <c r="L36" s="33">
        <v>0</v>
      </c>
      <c r="M36" s="43">
        <v>0</v>
      </c>
      <c r="N36" s="39">
        <v>0</v>
      </c>
      <c r="O36" s="39">
        <v>0</v>
      </c>
      <c r="P36" s="39">
        <v>0</v>
      </c>
      <c r="Q36" s="33">
        <v>0</v>
      </c>
      <c r="R36" s="43">
        <v>4.4951370967599998E-2</v>
      </c>
      <c r="S36" s="39">
        <v>0</v>
      </c>
      <c r="T36" s="39">
        <v>0</v>
      </c>
      <c r="U36" s="39">
        <v>0</v>
      </c>
      <c r="V36" s="33">
        <v>0</v>
      </c>
      <c r="W36" s="43">
        <v>0</v>
      </c>
      <c r="X36" s="39">
        <v>0</v>
      </c>
      <c r="Y36" s="39">
        <v>0</v>
      </c>
      <c r="Z36" s="39">
        <v>0</v>
      </c>
      <c r="AA36" s="33">
        <v>0</v>
      </c>
      <c r="AB36" s="43">
        <v>7.0657903225000004E-3</v>
      </c>
      <c r="AC36" s="39">
        <v>0</v>
      </c>
      <c r="AD36" s="39">
        <v>0</v>
      </c>
      <c r="AE36" s="39">
        <v>0</v>
      </c>
      <c r="AF36" s="33">
        <v>0.52443266129029997</v>
      </c>
      <c r="AG36" s="43">
        <v>0</v>
      </c>
      <c r="AH36" s="39">
        <v>0</v>
      </c>
      <c r="AI36" s="39">
        <v>0</v>
      </c>
      <c r="AJ36" s="39">
        <v>0</v>
      </c>
      <c r="AK36" s="33">
        <v>0</v>
      </c>
      <c r="AL36" s="43">
        <v>0</v>
      </c>
      <c r="AM36" s="39">
        <v>0</v>
      </c>
      <c r="AN36" s="39">
        <v>0</v>
      </c>
      <c r="AO36" s="39">
        <v>0</v>
      </c>
      <c r="AP36" s="33">
        <v>0</v>
      </c>
      <c r="AQ36" s="43">
        <v>0</v>
      </c>
      <c r="AR36" s="39">
        <v>0</v>
      </c>
      <c r="AS36" s="39">
        <v>0</v>
      </c>
      <c r="AT36" s="39">
        <v>0</v>
      </c>
      <c r="AU36" s="33">
        <v>0</v>
      </c>
      <c r="AV36" s="43">
        <v>11.834516447860384</v>
      </c>
      <c r="AW36" s="39">
        <v>5.0119872516765005</v>
      </c>
      <c r="AX36" s="39">
        <v>0</v>
      </c>
      <c r="AY36" s="39">
        <v>0</v>
      </c>
      <c r="AZ36" s="33">
        <v>57.678924664350028</v>
      </c>
      <c r="BA36" s="43">
        <v>0</v>
      </c>
      <c r="BB36" s="39">
        <v>0</v>
      </c>
      <c r="BC36" s="39">
        <v>0</v>
      </c>
      <c r="BD36" s="39">
        <v>0</v>
      </c>
      <c r="BE36" s="33">
        <v>0</v>
      </c>
      <c r="BF36" s="43">
        <v>1.1436142323206997</v>
      </c>
      <c r="BG36" s="39">
        <v>0.1680025548387</v>
      </c>
      <c r="BH36" s="39">
        <v>0</v>
      </c>
      <c r="BI36" s="39">
        <v>0</v>
      </c>
      <c r="BJ36" s="33">
        <v>2.6329650818383001</v>
      </c>
      <c r="BK36" s="44">
        <f t="shared" si="3"/>
        <v>79.081460587723001</v>
      </c>
    </row>
    <row r="37" spans="1:63">
      <c r="A37" s="6"/>
      <c r="B37" s="11" t="s">
        <v>176</v>
      </c>
      <c r="C37" s="43">
        <v>0</v>
      </c>
      <c r="D37" s="39">
        <v>0</v>
      </c>
      <c r="E37" s="39">
        <v>0</v>
      </c>
      <c r="F37" s="39">
        <v>0</v>
      </c>
      <c r="G37" s="33">
        <v>0</v>
      </c>
      <c r="H37" s="43">
        <v>1.0837517741000002E-3</v>
      </c>
      <c r="I37" s="39">
        <v>118.5430052987417</v>
      </c>
      <c r="J37" s="39">
        <v>0</v>
      </c>
      <c r="K37" s="39">
        <v>0</v>
      </c>
      <c r="L37" s="33">
        <v>1.1279593548000001E-3</v>
      </c>
      <c r="M37" s="43">
        <v>0</v>
      </c>
      <c r="N37" s="39">
        <v>0</v>
      </c>
      <c r="O37" s="39">
        <v>0</v>
      </c>
      <c r="P37" s="39">
        <v>0</v>
      </c>
      <c r="Q37" s="33">
        <v>0</v>
      </c>
      <c r="R37" s="43">
        <v>0</v>
      </c>
      <c r="S37" s="39">
        <v>4.1534755485482995</v>
      </c>
      <c r="T37" s="39">
        <v>0</v>
      </c>
      <c r="U37" s="39">
        <v>0</v>
      </c>
      <c r="V37" s="33">
        <v>0</v>
      </c>
      <c r="W37" s="43">
        <v>0</v>
      </c>
      <c r="X37" s="39">
        <v>0</v>
      </c>
      <c r="Y37" s="39">
        <v>0</v>
      </c>
      <c r="Z37" s="39">
        <v>0</v>
      </c>
      <c r="AA37" s="33">
        <v>0</v>
      </c>
      <c r="AB37" s="43">
        <v>0</v>
      </c>
      <c r="AC37" s="39">
        <v>0</v>
      </c>
      <c r="AD37" s="39">
        <v>0</v>
      </c>
      <c r="AE37" s="39">
        <v>0</v>
      </c>
      <c r="AF37" s="33">
        <v>0</v>
      </c>
      <c r="AG37" s="43">
        <v>0</v>
      </c>
      <c r="AH37" s="39">
        <v>0</v>
      </c>
      <c r="AI37" s="39">
        <v>0</v>
      </c>
      <c r="AJ37" s="39">
        <v>0</v>
      </c>
      <c r="AK37" s="33">
        <v>0</v>
      </c>
      <c r="AL37" s="43">
        <v>0</v>
      </c>
      <c r="AM37" s="39">
        <v>0</v>
      </c>
      <c r="AN37" s="39">
        <v>0</v>
      </c>
      <c r="AO37" s="39">
        <v>0</v>
      </c>
      <c r="AP37" s="33">
        <v>0</v>
      </c>
      <c r="AQ37" s="43">
        <v>0</v>
      </c>
      <c r="AR37" s="39">
        <v>0</v>
      </c>
      <c r="AS37" s="39">
        <v>0</v>
      </c>
      <c r="AT37" s="39">
        <v>0</v>
      </c>
      <c r="AU37" s="33">
        <v>0</v>
      </c>
      <c r="AV37" s="43">
        <v>4.0514252419100005E-2</v>
      </c>
      <c r="AW37" s="39">
        <v>0</v>
      </c>
      <c r="AX37" s="39">
        <v>0</v>
      </c>
      <c r="AY37" s="39">
        <v>0</v>
      </c>
      <c r="AZ37" s="33">
        <v>3.9313178842258001</v>
      </c>
      <c r="BA37" s="43">
        <v>0</v>
      </c>
      <c r="BB37" s="39">
        <v>0</v>
      </c>
      <c r="BC37" s="39">
        <v>0</v>
      </c>
      <c r="BD37" s="39">
        <v>0</v>
      </c>
      <c r="BE37" s="33">
        <v>0</v>
      </c>
      <c r="BF37" s="43">
        <v>0</v>
      </c>
      <c r="BG37" s="39">
        <v>35.148771347935401</v>
      </c>
      <c r="BH37" s="39">
        <v>0</v>
      </c>
      <c r="BI37" s="39">
        <v>0</v>
      </c>
      <c r="BJ37" s="33">
        <v>0</v>
      </c>
      <c r="BK37" s="44">
        <f t="shared" si="3"/>
        <v>161.81929604299921</v>
      </c>
    </row>
    <row r="38" spans="1:63">
      <c r="A38" s="6"/>
      <c r="B38" s="11" t="s">
        <v>140</v>
      </c>
      <c r="C38" s="43">
        <v>0</v>
      </c>
      <c r="D38" s="39">
        <v>0</v>
      </c>
      <c r="E38" s="39">
        <v>0</v>
      </c>
      <c r="F38" s="39">
        <v>0</v>
      </c>
      <c r="G38" s="33">
        <v>0</v>
      </c>
      <c r="H38" s="43">
        <v>7.1081453354799998E-2</v>
      </c>
      <c r="I38" s="39">
        <v>0</v>
      </c>
      <c r="J38" s="39">
        <v>0</v>
      </c>
      <c r="K38" s="39">
        <v>0</v>
      </c>
      <c r="L38" s="33">
        <v>0</v>
      </c>
      <c r="M38" s="43">
        <v>0</v>
      </c>
      <c r="N38" s="39">
        <v>0</v>
      </c>
      <c r="O38" s="39">
        <v>0</v>
      </c>
      <c r="P38" s="39">
        <v>0</v>
      </c>
      <c r="Q38" s="33">
        <v>0</v>
      </c>
      <c r="R38" s="43">
        <v>4.9187532999999999E-2</v>
      </c>
      <c r="S38" s="39">
        <v>0</v>
      </c>
      <c r="T38" s="39">
        <v>0</v>
      </c>
      <c r="U38" s="39">
        <v>0</v>
      </c>
      <c r="V38" s="33">
        <v>0</v>
      </c>
      <c r="W38" s="43">
        <v>0</v>
      </c>
      <c r="X38" s="39">
        <v>0</v>
      </c>
      <c r="Y38" s="39">
        <v>0</v>
      </c>
      <c r="Z38" s="39">
        <v>0</v>
      </c>
      <c r="AA38" s="33">
        <v>0</v>
      </c>
      <c r="AB38" s="43">
        <v>0</v>
      </c>
      <c r="AC38" s="39">
        <v>0</v>
      </c>
      <c r="AD38" s="39">
        <v>0</v>
      </c>
      <c r="AE38" s="39">
        <v>0</v>
      </c>
      <c r="AF38" s="33">
        <v>0.76349119354829997</v>
      </c>
      <c r="AG38" s="43">
        <v>0</v>
      </c>
      <c r="AH38" s="39">
        <v>0</v>
      </c>
      <c r="AI38" s="39">
        <v>0</v>
      </c>
      <c r="AJ38" s="39">
        <v>0</v>
      </c>
      <c r="AK38" s="33">
        <v>0</v>
      </c>
      <c r="AL38" s="43">
        <v>0</v>
      </c>
      <c r="AM38" s="39">
        <v>0</v>
      </c>
      <c r="AN38" s="39">
        <v>0</v>
      </c>
      <c r="AO38" s="39">
        <v>0</v>
      </c>
      <c r="AP38" s="33">
        <v>0</v>
      </c>
      <c r="AQ38" s="43">
        <v>0</v>
      </c>
      <c r="AR38" s="39">
        <v>0</v>
      </c>
      <c r="AS38" s="39">
        <v>0</v>
      </c>
      <c r="AT38" s="39">
        <v>0</v>
      </c>
      <c r="AU38" s="33">
        <v>0</v>
      </c>
      <c r="AV38" s="43">
        <v>7.5052746933165011</v>
      </c>
      <c r="AW38" s="39">
        <v>9.7932565672257006</v>
      </c>
      <c r="AX38" s="39">
        <v>0</v>
      </c>
      <c r="AY38" s="39">
        <v>0</v>
      </c>
      <c r="AZ38" s="33">
        <v>31.646860122285595</v>
      </c>
      <c r="BA38" s="43">
        <v>0</v>
      </c>
      <c r="BB38" s="39">
        <v>0</v>
      </c>
      <c r="BC38" s="39">
        <v>0</v>
      </c>
      <c r="BD38" s="39">
        <v>0</v>
      </c>
      <c r="BE38" s="33">
        <v>0</v>
      </c>
      <c r="BF38" s="43">
        <v>1.2913245063852001</v>
      </c>
      <c r="BG38" s="39">
        <v>0</v>
      </c>
      <c r="BH38" s="39">
        <v>0</v>
      </c>
      <c r="BI38" s="39">
        <v>0</v>
      </c>
      <c r="BJ38" s="33">
        <v>1.1357052999994999</v>
      </c>
      <c r="BK38" s="44">
        <f t="shared" si="3"/>
        <v>52.256181369115602</v>
      </c>
    </row>
    <row r="39" spans="1:63">
      <c r="A39" s="6"/>
      <c r="B39" s="11" t="s">
        <v>141</v>
      </c>
      <c r="C39" s="43">
        <v>0</v>
      </c>
      <c r="D39" s="39">
        <v>0</v>
      </c>
      <c r="E39" s="39">
        <v>0</v>
      </c>
      <c r="F39" s="39">
        <v>0</v>
      </c>
      <c r="G39" s="33">
        <v>0</v>
      </c>
      <c r="H39" s="43">
        <v>3.8091354838499999E-2</v>
      </c>
      <c r="I39" s="39">
        <v>0</v>
      </c>
      <c r="J39" s="39">
        <v>0</v>
      </c>
      <c r="K39" s="39">
        <v>0</v>
      </c>
      <c r="L39" s="33">
        <v>0</v>
      </c>
      <c r="M39" s="43">
        <v>0</v>
      </c>
      <c r="N39" s="39">
        <v>0</v>
      </c>
      <c r="O39" s="39">
        <v>0</v>
      </c>
      <c r="P39" s="39">
        <v>0</v>
      </c>
      <c r="Q39" s="33">
        <v>0</v>
      </c>
      <c r="R39" s="43">
        <v>0</v>
      </c>
      <c r="S39" s="39">
        <v>0</v>
      </c>
      <c r="T39" s="39">
        <v>0</v>
      </c>
      <c r="U39" s="39">
        <v>0</v>
      </c>
      <c r="V39" s="33">
        <v>0</v>
      </c>
      <c r="W39" s="43">
        <v>0</v>
      </c>
      <c r="X39" s="39">
        <v>0</v>
      </c>
      <c r="Y39" s="39">
        <v>0</v>
      </c>
      <c r="Z39" s="39">
        <v>0</v>
      </c>
      <c r="AA39" s="33">
        <v>0</v>
      </c>
      <c r="AB39" s="43">
        <v>0</v>
      </c>
      <c r="AC39" s="39">
        <v>0</v>
      </c>
      <c r="AD39" s="39">
        <v>0</v>
      </c>
      <c r="AE39" s="39">
        <v>0</v>
      </c>
      <c r="AF39" s="33">
        <v>0</v>
      </c>
      <c r="AG39" s="43">
        <v>0</v>
      </c>
      <c r="AH39" s="39">
        <v>0</v>
      </c>
      <c r="AI39" s="39">
        <v>0</v>
      </c>
      <c r="AJ39" s="39">
        <v>0</v>
      </c>
      <c r="AK39" s="33">
        <v>0</v>
      </c>
      <c r="AL39" s="43">
        <v>0</v>
      </c>
      <c r="AM39" s="39">
        <v>0</v>
      </c>
      <c r="AN39" s="39">
        <v>0</v>
      </c>
      <c r="AO39" s="39">
        <v>0</v>
      </c>
      <c r="AP39" s="33">
        <v>0</v>
      </c>
      <c r="AQ39" s="43">
        <v>0</v>
      </c>
      <c r="AR39" s="39">
        <v>0</v>
      </c>
      <c r="AS39" s="39">
        <v>0</v>
      </c>
      <c r="AT39" s="39">
        <v>0</v>
      </c>
      <c r="AU39" s="33">
        <v>0</v>
      </c>
      <c r="AV39" s="43">
        <v>7.1117446676086979</v>
      </c>
      <c r="AW39" s="39">
        <v>1.0778247047739</v>
      </c>
      <c r="AX39" s="39">
        <v>0</v>
      </c>
      <c r="AY39" s="39">
        <v>0</v>
      </c>
      <c r="AZ39" s="33">
        <v>15.434645184318805</v>
      </c>
      <c r="BA39" s="43">
        <v>0</v>
      </c>
      <c r="BB39" s="39">
        <v>0</v>
      </c>
      <c r="BC39" s="39">
        <v>0</v>
      </c>
      <c r="BD39" s="39">
        <v>0</v>
      </c>
      <c r="BE39" s="33">
        <v>0</v>
      </c>
      <c r="BF39" s="43">
        <v>1.3641341363201001</v>
      </c>
      <c r="BG39" s="39">
        <v>0</v>
      </c>
      <c r="BH39" s="39">
        <v>0</v>
      </c>
      <c r="BI39" s="39">
        <v>0</v>
      </c>
      <c r="BJ39" s="33">
        <v>2.1298194299993001</v>
      </c>
      <c r="BK39" s="44">
        <f t="shared" si="3"/>
        <v>27.156259477859304</v>
      </c>
    </row>
    <row r="40" spans="1:63">
      <c r="A40" s="6"/>
      <c r="B40" s="11" t="s">
        <v>142</v>
      </c>
      <c r="C40" s="43">
        <v>0</v>
      </c>
      <c r="D40" s="39">
        <v>0</v>
      </c>
      <c r="E40" s="39">
        <v>0</v>
      </c>
      <c r="F40" s="39">
        <v>0</v>
      </c>
      <c r="G40" s="33">
        <v>0</v>
      </c>
      <c r="H40" s="43">
        <v>6.5337801290200004E-2</v>
      </c>
      <c r="I40" s="39">
        <v>0</v>
      </c>
      <c r="J40" s="39">
        <v>0</v>
      </c>
      <c r="K40" s="39">
        <v>0</v>
      </c>
      <c r="L40" s="33">
        <v>0</v>
      </c>
      <c r="M40" s="43">
        <v>0</v>
      </c>
      <c r="N40" s="39">
        <v>0</v>
      </c>
      <c r="O40" s="39">
        <v>0</v>
      </c>
      <c r="P40" s="39">
        <v>0</v>
      </c>
      <c r="Q40" s="33">
        <v>0</v>
      </c>
      <c r="R40" s="43">
        <v>7.4866230644000005E-3</v>
      </c>
      <c r="S40" s="39">
        <v>0</v>
      </c>
      <c r="T40" s="39">
        <v>0</v>
      </c>
      <c r="U40" s="39">
        <v>0</v>
      </c>
      <c r="V40" s="33">
        <v>0</v>
      </c>
      <c r="W40" s="43">
        <v>0</v>
      </c>
      <c r="X40" s="39">
        <v>0</v>
      </c>
      <c r="Y40" s="39">
        <v>0</v>
      </c>
      <c r="Z40" s="39">
        <v>0</v>
      </c>
      <c r="AA40" s="33">
        <v>0</v>
      </c>
      <c r="AB40" s="43">
        <v>0</v>
      </c>
      <c r="AC40" s="39">
        <v>0.1335262258064</v>
      </c>
      <c r="AD40" s="39">
        <v>0</v>
      </c>
      <c r="AE40" s="39">
        <v>0</v>
      </c>
      <c r="AF40" s="33">
        <v>7.3439424193500011E-2</v>
      </c>
      <c r="AG40" s="43">
        <v>0</v>
      </c>
      <c r="AH40" s="39">
        <v>0</v>
      </c>
      <c r="AI40" s="39">
        <v>0</v>
      </c>
      <c r="AJ40" s="39">
        <v>0</v>
      </c>
      <c r="AK40" s="33">
        <v>0</v>
      </c>
      <c r="AL40" s="43">
        <v>0</v>
      </c>
      <c r="AM40" s="39">
        <v>0</v>
      </c>
      <c r="AN40" s="39">
        <v>0</v>
      </c>
      <c r="AO40" s="39">
        <v>0</v>
      </c>
      <c r="AP40" s="33">
        <v>0</v>
      </c>
      <c r="AQ40" s="43">
        <v>0</v>
      </c>
      <c r="AR40" s="39">
        <v>0</v>
      </c>
      <c r="AS40" s="39">
        <v>0</v>
      </c>
      <c r="AT40" s="39">
        <v>0</v>
      </c>
      <c r="AU40" s="33">
        <v>0</v>
      </c>
      <c r="AV40" s="43">
        <v>6.9681839341865004</v>
      </c>
      <c r="AW40" s="39">
        <v>6.6154054757411007</v>
      </c>
      <c r="AX40" s="39">
        <v>0</v>
      </c>
      <c r="AY40" s="39">
        <v>0</v>
      </c>
      <c r="AZ40" s="33">
        <v>37.297469813156809</v>
      </c>
      <c r="BA40" s="43">
        <v>0</v>
      </c>
      <c r="BB40" s="39">
        <v>0</v>
      </c>
      <c r="BC40" s="39">
        <v>0</v>
      </c>
      <c r="BD40" s="39">
        <v>0</v>
      </c>
      <c r="BE40" s="33">
        <v>0</v>
      </c>
      <c r="BF40" s="43">
        <v>1.1714333893855</v>
      </c>
      <c r="BG40" s="39">
        <v>0</v>
      </c>
      <c r="BH40" s="39">
        <v>0</v>
      </c>
      <c r="BI40" s="39">
        <v>0</v>
      </c>
      <c r="BJ40" s="33">
        <v>0.67078560645130003</v>
      </c>
      <c r="BK40" s="44">
        <f t="shared" si="3"/>
        <v>53.003068293275703</v>
      </c>
    </row>
    <row r="41" spans="1:63">
      <c r="A41" s="6"/>
      <c r="B41" s="11" t="s">
        <v>126</v>
      </c>
      <c r="C41" s="43">
        <v>0</v>
      </c>
      <c r="D41" s="39">
        <v>0</v>
      </c>
      <c r="E41" s="39">
        <v>0</v>
      </c>
      <c r="F41" s="39">
        <v>0</v>
      </c>
      <c r="G41" s="33">
        <v>0</v>
      </c>
      <c r="H41" s="43">
        <v>0.17194061093540003</v>
      </c>
      <c r="I41" s="39">
        <v>10.494461225806401</v>
      </c>
      <c r="J41" s="39">
        <v>0</v>
      </c>
      <c r="K41" s="39">
        <v>0</v>
      </c>
      <c r="L41" s="33">
        <v>0.97393438709659996</v>
      </c>
      <c r="M41" s="43">
        <v>0</v>
      </c>
      <c r="N41" s="39">
        <v>0</v>
      </c>
      <c r="O41" s="39">
        <v>0</v>
      </c>
      <c r="P41" s="39">
        <v>0</v>
      </c>
      <c r="Q41" s="33">
        <v>0</v>
      </c>
      <c r="R41" s="43">
        <v>3.9115892741799996E-2</v>
      </c>
      <c r="S41" s="39">
        <v>0</v>
      </c>
      <c r="T41" s="39">
        <v>0</v>
      </c>
      <c r="U41" s="39">
        <v>0</v>
      </c>
      <c r="V41" s="33">
        <v>0</v>
      </c>
      <c r="W41" s="43">
        <v>0</v>
      </c>
      <c r="X41" s="39">
        <v>0</v>
      </c>
      <c r="Y41" s="39">
        <v>0</v>
      </c>
      <c r="Z41" s="39">
        <v>0</v>
      </c>
      <c r="AA41" s="33">
        <v>0</v>
      </c>
      <c r="AB41" s="43">
        <v>0</v>
      </c>
      <c r="AC41" s="39">
        <v>0</v>
      </c>
      <c r="AD41" s="39">
        <v>0</v>
      </c>
      <c r="AE41" s="39">
        <v>0</v>
      </c>
      <c r="AF41" s="33">
        <v>0</v>
      </c>
      <c r="AG41" s="43">
        <v>0</v>
      </c>
      <c r="AH41" s="39">
        <v>0</v>
      </c>
      <c r="AI41" s="39">
        <v>0</v>
      </c>
      <c r="AJ41" s="39">
        <v>0</v>
      </c>
      <c r="AK41" s="33">
        <v>0</v>
      </c>
      <c r="AL41" s="43">
        <v>0</v>
      </c>
      <c r="AM41" s="39">
        <v>0.57092645161290001</v>
      </c>
      <c r="AN41" s="39">
        <v>0</v>
      </c>
      <c r="AO41" s="39">
        <v>0</v>
      </c>
      <c r="AP41" s="33">
        <v>0.22837058064509999</v>
      </c>
      <c r="AQ41" s="43">
        <v>0</v>
      </c>
      <c r="AR41" s="39">
        <v>0</v>
      </c>
      <c r="AS41" s="39">
        <v>0</v>
      </c>
      <c r="AT41" s="39">
        <v>0</v>
      </c>
      <c r="AU41" s="33">
        <v>0</v>
      </c>
      <c r="AV41" s="43">
        <v>1.2476660417723</v>
      </c>
      <c r="AW41" s="39">
        <v>37.773279642709298</v>
      </c>
      <c r="AX41" s="39">
        <v>0</v>
      </c>
      <c r="AY41" s="39">
        <v>0</v>
      </c>
      <c r="AZ41" s="33">
        <v>40.744053769835098</v>
      </c>
      <c r="BA41" s="43">
        <v>0</v>
      </c>
      <c r="BB41" s="39">
        <v>0</v>
      </c>
      <c r="BC41" s="39">
        <v>0</v>
      </c>
      <c r="BD41" s="39">
        <v>0</v>
      </c>
      <c r="BE41" s="33">
        <v>0</v>
      </c>
      <c r="BF41" s="43">
        <v>9.252412516099999E-2</v>
      </c>
      <c r="BG41" s="39">
        <v>5.8234498064515003</v>
      </c>
      <c r="BH41" s="39">
        <v>0</v>
      </c>
      <c r="BI41" s="39">
        <v>0</v>
      </c>
      <c r="BJ41" s="33">
        <v>0.25120763870950003</v>
      </c>
      <c r="BK41" s="44">
        <f t="shared" si="3"/>
        <v>98.410930173476913</v>
      </c>
    </row>
    <row r="42" spans="1:63">
      <c r="A42" s="6"/>
      <c r="B42" s="11" t="s">
        <v>127</v>
      </c>
      <c r="C42" s="43">
        <v>0</v>
      </c>
      <c r="D42" s="39">
        <v>0</v>
      </c>
      <c r="E42" s="39">
        <v>0</v>
      </c>
      <c r="F42" s="39">
        <v>0</v>
      </c>
      <c r="G42" s="33">
        <v>0</v>
      </c>
      <c r="H42" s="43">
        <v>8.5630369064400011E-2</v>
      </c>
      <c r="I42" s="39">
        <v>8.9986398548385012</v>
      </c>
      <c r="J42" s="39">
        <v>0</v>
      </c>
      <c r="K42" s="39">
        <v>0</v>
      </c>
      <c r="L42" s="33">
        <v>1.8165216109032001</v>
      </c>
      <c r="M42" s="43">
        <v>0</v>
      </c>
      <c r="N42" s="39">
        <v>0</v>
      </c>
      <c r="O42" s="39">
        <v>0</v>
      </c>
      <c r="P42" s="39">
        <v>0</v>
      </c>
      <c r="Q42" s="33">
        <v>0</v>
      </c>
      <c r="R42" s="43">
        <v>0</v>
      </c>
      <c r="S42" s="39">
        <v>5.7316177419300007E-2</v>
      </c>
      <c r="T42" s="39">
        <v>0</v>
      </c>
      <c r="U42" s="39">
        <v>0</v>
      </c>
      <c r="V42" s="33">
        <v>0</v>
      </c>
      <c r="W42" s="43">
        <v>0</v>
      </c>
      <c r="X42" s="39">
        <v>0</v>
      </c>
      <c r="Y42" s="39">
        <v>0</v>
      </c>
      <c r="Z42" s="39">
        <v>0</v>
      </c>
      <c r="AA42" s="33">
        <v>0</v>
      </c>
      <c r="AB42" s="43">
        <v>0</v>
      </c>
      <c r="AC42" s="39">
        <v>0</v>
      </c>
      <c r="AD42" s="39">
        <v>0</v>
      </c>
      <c r="AE42" s="39">
        <v>0</v>
      </c>
      <c r="AF42" s="33">
        <v>1.3533599484516001</v>
      </c>
      <c r="AG42" s="43">
        <v>0</v>
      </c>
      <c r="AH42" s="39">
        <v>0</v>
      </c>
      <c r="AI42" s="39">
        <v>0</v>
      </c>
      <c r="AJ42" s="39">
        <v>0</v>
      </c>
      <c r="AK42" s="33">
        <v>0</v>
      </c>
      <c r="AL42" s="43">
        <v>0</v>
      </c>
      <c r="AM42" s="39">
        <v>0</v>
      </c>
      <c r="AN42" s="39">
        <v>0</v>
      </c>
      <c r="AO42" s="39">
        <v>0</v>
      </c>
      <c r="AP42" s="33">
        <v>0.11418525806450001</v>
      </c>
      <c r="AQ42" s="43">
        <v>0</v>
      </c>
      <c r="AR42" s="39">
        <v>0</v>
      </c>
      <c r="AS42" s="39">
        <v>0</v>
      </c>
      <c r="AT42" s="39">
        <v>0</v>
      </c>
      <c r="AU42" s="33">
        <v>0</v>
      </c>
      <c r="AV42" s="43">
        <v>0.35461704877340006</v>
      </c>
      <c r="AW42" s="39">
        <v>9.1584024871610996</v>
      </c>
      <c r="AX42" s="39">
        <v>0</v>
      </c>
      <c r="AY42" s="39">
        <v>0</v>
      </c>
      <c r="AZ42" s="33">
        <v>15.758205857643899</v>
      </c>
      <c r="BA42" s="43">
        <v>0</v>
      </c>
      <c r="BB42" s="39">
        <v>0</v>
      </c>
      <c r="BC42" s="39">
        <v>0</v>
      </c>
      <c r="BD42" s="39">
        <v>0</v>
      </c>
      <c r="BE42" s="33">
        <v>0</v>
      </c>
      <c r="BF42" s="43">
        <v>0.15757565612880001</v>
      </c>
      <c r="BG42" s="39">
        <v>0</v>
      </c>
      <c r="BH42" s="39">
        <v>0</v>
      </c>
      <c r="BI42" s="39">
        <v>0</v>
      </c>
      <c r="BJ42" s="33">
        <v>0</v>
      </c>
      <c r="BK42" s="44">
        <f t="shared" si="3"/>
        <v>37.854454268448706</v>
      </c>
    </row>
    <row r="43" spans="1:63">
      <c r="A43" s="6"/>
      <c r="B43" s="11" t="s">
        <v>128</v>
      </c>
      <c r="C43" s="43">
        <v>0</v>
      </c>
      <c r="D43" s="39">
        <v>0</v>
      </c>
      <c r="E43" s="39">
        <v>0</v>
      </c>
      <c r="F43" s="39">
        <v>0</v>
      </c>
      <c r="G43" s="33">
        <v>0</v>
      </c>
      <c r="H43" s="43">
        <v>6.5575866419200005E-2</v>
      </c>
      <c r="I43" s="39">
        <v>33.514266258064296</v>
      </c>
      <c r="J43" s="39">
        <v>0</v>
      </c>
      <c r="K43" s="39">
        <v>0</v>
      </c>
      <c r="L43" s="33">
        <v>9.2078444838709004</v>
      </c>
      <c r="M43" s="43">
        <v>0</v>
      </c>
      <c r="N43" s="39">
        <v>0</v>
      </c>
      <c r="O43" s="39">
        <v>0</v>
      </c>
      <c r="P43" s="39">
        <v>0</v>
      </c>
      <c r="Q43" s="33">
        <v>0</v>
      </c>
      <c r="R43" s="43">
        <v>0</v>
      </c>
      <c r="S43" s="39">
        <v>1.1438316129E-2</v>
      </c>
      <c r="T43" s="39">
        <v>0</v>
      </c>
      <c r="U43" s="39">
        <v>0</v>
      </c>
      <c r="V43" s="33">
        <v>0</v>
      </c>
      <c r="W43" s="43">
        <v>0</v>
      </c>
      <c r="X43" s="39">
        <v>0</v>
      </c>
      <c r="Y43" s="39">
        <v>0</v>
      </c>
      <c r="Z43" s="39">
        <v>0</v>
      </c>
      <c r="AA43" s="33">
        <v>0</v>
      </c>
      <c r="AB43" s="43">
        <v>0</v>
      </c>
      <c r="AC43" s="39">
        <v>0</v>
      </c>
      <c r="AD43" s="39">
        <v>0</v>
      </c>
      <c r="AE43" s="39">
        <v>0</v>
      </c>
      <c r="AF43" s="33">
        <v>2.3959190700644002</v>
      </c>
      <c r="AG43" s="43">
        <v>0</v>
      </c>
      <c r="AH43" s="39">
        <v>0</v>
      </c>
      <c r="AI43" s="39">
        <v>0</v>
      </c>
      <c r="AJ43" s="39">
        <v>0</v>
      </c>
      <c r="AK43" s="33">
        <v>0</v>
      </c>
      <c r="AL43" s="43">
        <v>0</v>
      </c>
      <c r="AM43" s="39">
        <v>0</v>
      </c>
      <c r="AN43" s="39">
        <v>0</v>
      </c>
      <c r="AO43" s="39">
        <v>0</v>
      </c>
      <c r="AP43" s="33">
        <v>0</v>
      </c>
      <c r="AQ43" s="43">
        <v>0</v>
      </c>
      <c r="AR43" s="39">
        <v>0</v>
      </c>
      <c r="AS43" s="39">
        <v>0</v>
      </c>
      <c r="AT43" s="39">
        <v>0</v>
      </c>
      <c r="AU43" s="33">
        <v>0</v>
      </c>
      <c r="AV43" s="43">
        <v>5.1398240116439995</v>
      </c>
      <c r="AW43" s="39">
        <v>27.548047399999398</v>
      </c>
      <c r="AX43" s="39">
        <v>0</v>
      </c>
      <c r="AY43" s="39">
        <v>0</v>
      </c>
      <c r="AZ43" s="33">
        <v>21.820117892611702</v>
      </c>
      <c r="BA43" s="43">
        <v>0</v>
      </c>
      <c r="BB43" s="39">
        <v>0</v>
      </c>
      <c r="BC43" s="39">
        <v>0</v>
      </c>
      <c r="BD43" s="39">
        <v>0</v>
      </c>
      <c r="BE43" s="33">
        <v>0</v>
      </c>
      <c r="BF43" s="43">
        <v>3.2840812677300005E-2</v>
      </c>
      <c r="BG43" s="39">
        <v>0</v>
      </c>
      <c r="BH43" s="39">
        <v>0</v>
      </c>
      <c r="BI43" s="39">
        <v>0</v>
      </c>
      <c r="BJ43" s="33">
        <v>0</v>
      </c>
      <c r="BK43" s="44">
        <f t="shared" si="3"/>
        <v>99.735874111480214</v>
      </c>
    </row>
    <row r="44" spans="1:63">
      <c r="A44" s="6"/>
      <c r="B44" s="11" t="s">
        <v>129</v>
      </c>
      <c r="C44" s="43">
        <v>0</v>
      </c>
      <c r="D44" s="39">
        <v>0</v>
      </c>
      <c r="E44" s="39">
        <v>0</v>
      </c>
      <c r="F44" s="39">
        <v>0</v>
      </c>
      <c r="G44" s="33">
        <v>0</v>
      </c>
      <c r="H44" s="43">
        <v>4.57471225806E-2</v>
      </c>
      <c r="I44" s="39">
        <v>7.5513465938064002</v>
      </c>
      <c r="J44" s="39">
        <v>0</v>
      </c>
      <c r="K44" s="39">
        <v>0</v>
      </c>
      <c r="L44" s="33">
        <v>0.97212635483859999</v>
      </c>
      <c r="M44" s="43">
        <v>0</v>
      </c>
      <c r="N44" s="39">
        <v>0</v>
      </c>
      <c r="O44" s="39">
        <v>0</v>
      </c>
      <c r="P44" s="39">
        <v>0</v>
      </c>
      <c r="Q44" s="33">
        <v>0</v>
      </c>
      <c r="R44" s="43">
        <v>0</v>
      </c>
      <c r="S44" s="39">
        <v>5.8697970580600001E-2</v>
      </c>
      <c r="T44" s="39">
        <v>0</v>
      </c>
      <c r="U44" s="39">
        <v>0</v>
      </c>
      <c r="V44" s="33">
        <v>0</v>
      </c>
      <c r="W44" s="43">
        <v>0</v>
      </c>
      <c r="X44" s="39">
        <v>0</v>
      </c>
      <c r="Y44" s="39">
        <v>0</v>
      </c>
      <c r="Z44" s="39">
        <v>0</v>
      </c>
      <c r="AA44" s="33">
        <v>0</v>
      </c>
      <c r="AB44" s="43">
        <v>0</v>
      </c>
      <c r="AC44" s="39">
        <v>0.45629199999999998</v>
      </c>
      <c r="AD44" s="39">
        <v>0</v>
      </c>
      <c r="AE44" s="39">
        <v>0</v>
      </c>
      <c r="AF44" s="33">
        <v>2.7856626599999998</v>
      </c>
      <c r="AG44" s="43">
        <v>0</v>
      </c>
      <c r="AH44" s="39">
        <v>0</v>
      </c>
      <c r="AI44" s="39">
        <v>0</v>
      </c>
      <c r="AJ44" s="39">
        <v>0</v>
      </c>
      <c r="AK44" s="33">
        <v>0</v>
      </c>
      <c r="AL44" s="43">
        <v>0</v>
      </c>
      <c r="AM44" s="39">
        <v>0</v>
      </c>
      <c r="AN44" s="39">
        <v>0</v>
      </c>
      <c r="AO44" s="39">
        <v>0</v>
      </c>
      <c r="AP44" s="33">
        <v>0</v>
      </c>
      <c r="AQ44" s="43">
        <v>0</v>
      </c>
      <c r="AR44" s="39">
        <v>0</v>
      </c>
      <c r="AS44" s="39">
        <v>0</v>
      </c>
      <c r="AT44" s="39">
        <v>0</v>
      </c>
      <c r="AU44" s="33">
        <v>0</v>
      </c>
      <c r="AV44" s="43">
        <v>0.23918400038690005</v>
      </c>
      <c r="AW44" s="39">
        <v>3.7415943999999999</v>
      </c>
      <c r="AX44" s="39">
        <v>0</v>
      </c>
      <c r="AY44" s="39">
        <v>0</v>
      </c>
      <c r="AZ44" s="33">
        <v>11.548755261774</v>
      </c>
      <c r="BA44" s="43">
        <v>0</v>
      </c>
      <c r="BB44" s="39">
        <v>0</v>
      </c>
      <c r="BC44" s="39">
        <v>0</v>
      </c>
      <c r="BD44" s="39">
        <v>0</v>
      </c>
      <c r="BE44" s="33">
        <v>0</v>
      </c>
      <c r="BF44" s="43">
        <v>4.5629199999999998E-3</v>
      </c>
      <c r="BG44" s="39">
        <v>0</v>
      </c>
      <c r="BH44" s="39">
        <v>0</v>
      </c>
      <c r="BI44" s="39">
        <v>0</v>
      </c>
      <c r="BJ44" s="33">
        <v>0</v>
      </c>
      <c r="BK44" s="44">
        <f t="shared" si="3"/>
        <v>27.403969283967101</v>
      </c>
    </row>
    <row r="45" spans="1:63">
      <c r="A45" s="6"/>
      <c r="B45" s="11" t="s">
        <v>130</v>
      </c>
      <c r="C45" s="43"/>
      <c r="D45" s="39"/>
      <c r="E45" s="39"/>
      <c r="F45" s="39"/>
      <c r="G45" s="33"/>
      <c r="H45" s="43"/>
      <c r="I45" s="39"/>
      <c r="J45" s="39"/>
      <c r="K45" s="39"/>
      <c r="L45" s="33"/>
      <c r="M45" s="43"/>
      <c r="N45" s="39"/>
      <c r="O45" s="39"/>
      <c r="P45" s="39"/>
      <c r="Q45" s="33"/>
      <c r="R45" s="43"/>
      <c r="S45" s="39"/>
      <c r="T45" s="39"/>
      <c r="U45" s="39"/>
      <c r="V45" s="33"/>
      <c r="W45" s="43"/>
      <c r="X45" s="39"/>
      <c r="Y45" s="39"/>
      <c r="Z45" s="39"/>
      <c r="AA45" s="33"/>
      <c r="AB45" s="43"/>
      <c r="AC45" s="39"/>
      <c r="AD45" s="39"/>
      <c r="AE45" s="39"/>
      <c r="AF45" s="33"/>
      <c r="AG45" s="43"/>
      <c r="AH45" s="39"/>
      <c r="AI45" s="39"/>
      <c r="AJ45" s="39"/>
      <c r="AK45" s="33"/>
      <c r="AL45" s="43"/>
      <c r="AM45" s="39"/>
      <c r="AN45" s="39"/>
      <c r="AO45" s="39"/>
      <c r="AP45" s="33"/>
      <c r="AQ45" s="43"/>
      <c r="AR45" s="39"/>
      <c r="AS45" s="39"/>
      <c r="AT45" s="39"/>
      <c r="AU45" s="33"/>
      <c r="AV45" s="43"/>
      <c r="AW45" s="39"/>
      <c r="AX45" s="39"/>
      <c r="AY45" s="39"/>
      <c r="AZ45" s="33"/>
      <c r="BA45" s="43"/>
      <c r="BB45" s="39"/>
      <c r="BC45" s="39"/>
      <c r="BD45" s="39"/>
      <c r="BE45" s="33"/>
      <c r="BF45" s="43"/>
      <c r="BG45" s="39"/>
      <c r="BH45" s="39"/>
      <c r="BI45" s="39"/>
      <c r="BJ45" s="33"/>
      <c r="BK45" s="44">
        <f t="shared" si="3"/>
        <v>0</v>
      </c>
    </row>
    <row r="46" spans="1:63">
      <c r="A46" s="6"/>
      <c r="B46" s="11" t="s">
        <v>131</v>
      </c>
      <c r="C46" s="43">
        <v>0</v>
      </c>
      <c r="D46" s="39">
        <v>0</v>
      </c>
      <c r="E46" s="39">
        <v>0</v>
      </c>
      <c r="F46" s="39">
        <v>0</v>
      </c>
      <c r="G46" s="33">
        <v>0</v>
      </c>
      <c r="H46" s="43">
        <v>0.10284925038699999</v>
      </c>
      <c r="I46" s="39">
        <v>9.022418064516101</v>
      </c>
      <c r="J46" s="39">
        <v>0</v>
      </c>
      <c r="K46" s="39">
        <v>0</v>
      </c>
      <c r="L46" s="33">
        <v>0.49397738903209998</v>
      </c>
      <c r="M46" s="43">
        <v>0</v>
      </c>
      <c r="N46" s="39">
        <v>0</v>
      </c>
      <c r="O46" s="39">
        <v>0</v>
      </c>
      <c r="P46" s="39">
        <v>0</v>
      </c>
      <c r="Q46" s="33">
        <v>0</v>
      </c>
      <c r="R46" s="43">
        <v>0</v>
      </c>
      <c r="S46" s="39">
        <v>0</v>
      </c>
      <c r="T46" s="39">
        <v>0</v>
      </c>
      <c r="U46" s="39">
        <v>0</v>
      </c>
      <c r="V46" s="33">
        <v>0</v>
      </c>
      <c r="W46" s="43">
        <v>0</v>
      </c>
      <c r="X46" s="39">
        <v>0</v>
      </c>
      <c r="Y46" s="39">
        <v>0</v>
      </c>
      <c r="Z46" s="39">
        <v>0</v>
      </c>
      <c r="AA46" s="33">
        <v>0</v>
      </c>
      <c r="AB46" s="43">
        <v>0</v>
      </c>
      <c r="AC46" s="39">
        <v>0.22470787096770001</v>
      </c>
      <c r="AD46" s="39">
        <v>0</v>
      </c>
      <c r="AE46" s="39">
        <v>0</v>
      </c>
      <c r="AF46" s="33">
        <v>1.7414860000000001</v>
      </c>
      <c r="AG46" s="43">
        <v>0</v>
      </c>
      <c r="AH46" s="39">
        <v>0</v>
      </c>
      <c r="AI46" s="39">
        <v>0</v>
      </c>
      <c r="AJ46" s="39">
        <v>0</v>
      </c>
      <c r="AK46" s="33">
        <v>0</v>
      </c>
      <c r="AL46" s="43">
        <v>0</v>
      </c>
      <c r="AM46" s="39">
        <v>0</v>
      </c>
      <c r="AN46" s="39">
        <v>0</v>
      </c>
      <c r="AO46" s="39">
        <v>0</v>
      </c>
      <c r="AP46" s="33">
        <v>0</v>
      </c>
      <c r="AQ46" s="43">
        <v>0</v>
      </c>
      <c r="AR46" s="39">
        <v>0</v>
      </c>
      <c r="AS46" s="39">
        <v>0</v>
      </c>
      <c r="AT46" s="39">
        <v>0</v>
      </c>
      <c r="AU46" s="33">
        <v>0</v>
      </c>
      <c r="AV46" s="43">
        <v>0.65944882628849999</v>
      </c>
      <c r="AW46" s="39">
        <v>9.8287724154831988</v>
      </c>
      <c r="AX46" s="39">
        <v>0</v>
      </c>
      <c r="AY46" s="39">
        <v>0</v>
      </c>
      <c r="AZ46" s="33">
        <v>23.736650593514995</v>
      </c>
      <c r="BA46" s="43">
        <v>0</v>
      </c>
      <c r="BB46" s="39">
        <v>0</v>
      </c>
      <c r="BC46" s="39">
        <v>0</v>
      </c>
      <c r="BD46" s="39">
        <v>0</v>
      </c>
      <c r="BE46" s="33">
        <v>0</v>
      </c>
      <c r="BF46" s="43">
        <v>1.1235393547999999E-3</v>
      </c>
      <c r="BG46" s="39">
        <v>0</v>
      </c>
      <c r="BH46" s="39">
        <v>0</v>
      </c>
      <c r="BI46" s="39">
        <v>0</v>
      </c>
      <c r="BJ46" s="33">
        <v>0</v>
      </c>
      <c r="BK46" s="44">
        <f t="shared" si="3"/>
        <v>45.811433949544394</v>
      </c>
    </row>
    <row r="47" spans="1:63">
      <c r="A47" s="6"/>
      <c r="B47" s="11" t="s">
        <v>132</v>
      </c>
      <c r="C47" s="43">
        <v>0</v>
      </c>
      <c r="D47" s="39">
        <v>0</v>
      </c>
      <c r="E47" s="39">
        <v>0</v>
      </c>
      <c r="F47" s="39">
        <v>0</v>
      </c>
      <c r="G47" s="33">
        <v>0</v>
      </c>
      <c r="H47" s="43">
        <v>8.9690979677399987E-2</v>
      </c>
      <c r="I47" s="39">
        <v>0</v>
      </c>
      <c r="J47" s="39">
        <v>0</v>
      </c>
      <c r="K47" s="39">
        <v>0</v>
      </c>
      <c r="L47" s="33">
        <v>0.17008403225799998</v>
      </c>
      <c r="M47" s="43">
        <v>0</v>
      </c>
      <c r="N47" s="39">
        <v>0</v>
      </c>
      <c r="O47" s="39">
        <v>0</v>
      </c>
      <c r="P47" s="39">
        <v>0</v>
      </c>
      <c r="Q47" s="33">
        <v>0</v>
      </c>
      <c r="R47" s="43">
        <v>1.7066868806199998E-2</v>
      </c>
      <c r="S47" s="39">
        <v>0</v>
      </c>
      <c r="T47" s="39">
        <v>0</v>
      </c>
      <c r="U47" s="39">
        <v>0</v>
      </c>
      <c r="V47" s="33">
        <v>0</v>
      </c>
      <c r="W47" s="43">
        <v>0</v>
      </c>
      <c r="X47" s="39">
        <v>0</v>
      </c>
      <c r="Y47" s="39">
        <v>0</v>
      </c>
      <c r="Z47" s="39">
        <v>0</v>
      </c>
      <c r="AA47" s="33">
        <v>0</v>
      </c>
      <c r="AB47" s="43">
        <v>0</v>
      </c>
      <c r="AC47" s="39">
        <v>0</v>
      </c>
      <c r="AD47" s="39">
        <v>0</v>
      </c>
      <c r="AE47" s="39">
        <v>0</v>
      </c>
      <c r="AF47" s="33">
        <v>0.84633241935480008</v>
      </c>
      <c r="AG47" s="43">
        <v>0</v>
      </c>
      <c r="AH47" s="39">
        <v>0</v>
      </c>
      <c r="AI47" s="39">
        <v>0</v>
      </c>
      <c r="AJ47" s="39">
        <v>0</v>
      </c>
      <c r="AK47" s="33">
        <v>0</v>
      </c>
      <c r="AL47" s="43">
        <v>0</v>
      </c>
      <c r="AM47" s="39">
        <v>0</v>
      </c>
      <c r="AN47" s="39">
        <v>0</v>
      </c>
      <c r="AO47" s="39">
        <v>0</v>
      </c>
      <c r="AP47" s="33">
        <v>0</v>
      </c>
      <c r="AQ47" s="43">
        <v>0</v>
      </c>
      <c r="AR47" s="39">
        <v>0</v>
      </c>
      <c r="AS47" s="39">
        <v>0</v>
      </c>
      <c r="AT47" s="39">
        <v>0</v>
      </c>
      <c r="AU47" s="33">
        <v>0</v>
      </c>
      <c r="AV47" s="43">
        <v>10.9616807684499</v>
      </c>
      <c r="AW47" s="39">
        <v>16.138092260902898</v>
      </c>
      <c r="AX47" s="39">
        <v>0</v>
      </c>
      <c r="AY47" s="39">
        <v>0</v>
      </c>
      <c r="AZ47" s="33">
        <v>27.497621572965596</v>
      </c>
      <c r="BA47" s="43">
        <v>0</v>
      </c>
      <c r="BB47" s="39">
        <v>0</v>
      </c>
      <c r="BC47" s="39">
        <v>0</v>
      </c>
      <c r="BD47" s="39">
        <v>0</v>
      </c>
      <c r="BE47" s="33">
        <v>0</v>
      </c>
      <c r="BF47" s="43">
        <v>5.8667763290200001E-2</v>
      </c>
      <c r="BG47" s="39">
        <v>0</v>
      </c>
      <c r="BH47" s="39">
        <v>0</v>
      </c>
      <c r="BI47" s="39">
        <v>0</v>
      </c>
      <c r="BJ47" s="33">
        <v>0.13830200177409999</v>
      </c>
      <c r="BK47" s="44">
        <f t="shared" si="3"/>
        <v>55.9175386674791</v>
      </c>
    </row>
    <row r="48" spans="1:63">
      <c r="A48" s="6"/>
      <c r="B48" s="11" t="s">
        <v>133</v>
      </c>
      <c r="C48" s="43">
        <v>0</v>
      </c>
      <c r="D48" s="39">
        <v>0</v>
      </c>
      <c r="E48" s="39">
        <v>0</v>
      </c>
      <c r="F48" s="39">
        <v>0</v>
      </c>
      <c r="G48" s="33">
        <v>0</v>
      </c>
      <c r="H48" s="43">
        <v>0.1294128238709</v>
      </c>
      <c r="I48" s="39">
        <v>0</v>
      </c>
      <c r="J48" s="39">
        <v>0</v>
      </c>
      <c r="K48" s="39">
        <v>0</v>
      </c>
      <c r="L48" s="33">
        <v>1.1775399328386</v>
      </c>
      <c r="M48" s="43">
        <v>0</v>
      </c>
      <c r="N48" s="39">
        <v>0</v>
      </c>
      <c r="O48" s="39">
        <v>0</v>
      </c>
      <c r="P48" s="39">
        <v>0</v>
      </c>
      <c r="Q48" s="33">
        <v>0</v>
      </c>
      <c r="R48" s="43">
        <v>0</v>
      </c>
      <c r="S48" s="39">
        <v>0</v>
      </c>
      <c r="T48" s="39">
        <v>0</v>
      </c>
      <c r="U48" s="39">
        <v>0</v>
      </c>
      <c r="V48" s="33">
        <v>0</v>
      </c>
      <c r="W48" s="43">
        <v>0</v>
      </c>
      <c r="X48" s="39">
        <v>0</v>
      </c>
      <c r="Y48" s="39">
        <v>0</v>
      </c>
      <c r="Z48" s="39">
        <v>0</v>
      </c>
      <c r="AA48" s="33">
        <v>0</v>
      </c>
      <c r="AB48" s="43">
        <v>0</v>
      </c>
      <c r="AC48" s="39">
        <v>0</v>
      </c>
      <c r="AD48" s="39">
        <v>0</v>
      </c>
      <c r="AE48" s="39">
        <v>0</v>
      </c>
      <c r="AF48" s="33">
        <v>0</v>
      </c>
      <c r="AG48" s="43">
        <v>0</v>
      </c>
      <c r="AH48" s="39">
        <v>0</v>
      </c>
      <c r="AI48" s="39">
        <v>0</v>
      </c>
      <c r="AJ48" s="39">
        <v>0</v>
      </c>
      <c r="AK48" s="33">
        <v>0</v>
      </c>
      <c r="AL48" s="43">
        <v>0</v>
      </c>
      <c r="AM48" s="39">
        <v>0</v>
      </c>
      <c r="AN48" s="39">
        <v>0</v>
      </c>
      <c r="AO48" s="39">
        <v>0</v>
      </c>
      <c r="AP48" s="33">
        <v>0</v>
      </c>
      <c r="AQ48" s="43">
        <v>0</v>
      </c>
      <c r="AR48" s="39">
        <v>0</v>
      </c>
      <c r="AS48" s="39">
        <v>0</v>
      </c>
      <c r="AT48" s="39">
        <v>0</v>
      </c>
      <c r="AU48" s="33">
        <v>0</v>
      </c>
      <c r="AV48" s="43">
        <v>5.0248995773900004E-2</v>
      </c>
      <c r="AW48" s="39">
        <v>0.55462467741929999</v>
      </c>
      <c r="AX48" s="39">
        <v>0</v>
      </c>
      <c r="AY48" s="39">
        <v>0</v>
      </c>
      <c r="AZ48" s="33">
        <v>5.0224319945477998</v>
      </c>
      <c r="BA48" s="43">
        <v>0</v>
      </c>
      <c r="BB48" s="39">
        <v>0</v>
      </c>
      <c r="BC48" s="39">
        <v>0</v>
      </c>
      <c r="BD48" s="39">
        <v>0</v>
      </c>
      <c r="BE48" s="33">
        <v>0</v>
      </c>
      <c r="BF48" s="43">
        <v>0</v>
      </c>
      <c r="BG48" s="39">
        <v>0</v>
      </c>
      <c r="BH48" s="39">
        <v>0</v>
      </c>
      <c r="BI48" s="39">
        <v>0</v>
      </c>
      <c r="BJ48" s="33">
        <v>0</v>
      </c>
      <c r="BK48" s="44">
        <f t="shared" si="3"/>
        <v>6.9342584244504994</v>
      </c>
    </row>
    <row r="49" spans="1:63">
      <c r="A49" s="6"/>
      <c r="B49" s="11" t="s">
        <v>143</v>
      </c>
      <c r="C49" s="43">
        <v>0</v>
      </c>
      <c r="D49" s="39">
        <v>0</v>
      </c>
      <c r="E49" s="39">
        <v>0</v>
      </c>
      <c r="F49" s="39">
        <v>0</v>
      </c>
      <c r="G49" s="33">
        <v>0</v>
      </c>
      <c r="H49" s="43">
        <v>1.16355870966E-2</v>
      </c>
      <c r="I49" s="39">
        <v>0</v>
      </c>
      <c r="J49" s="39">
        <v>0</v>
      </c>
      <c r="K49" s="39">
        <v>0</v>
      </c>
      <c r="L49" s="33">
        <v>0</v>
      </c>
      <c r="M49" s="43">
        <v>0</v>
      </c>
      <c r="N49" s="39">
        <v>0</v>
      </c>
      <c r="O49" s="39">
        <v>0</v>
      </c>
      <c r="P49" s="39">
        <v>0</v>
      </c>
      <c r="Q49" s="33">
        <v>0</v>
      </c>
      <c r="R49" s="43">
        <v>3.4906761290299994E-2</v>
      </c>
      <c r="S49" s="39">
        <v>0</v>
      </c>
      <c r="T49" s="39">
        <v>0</v>
      </c>
      <c r="U49" s="39">
        <v>0</v>
      </c>
      <c r="V49" s="33">
        <v>0</v>
      </c>
      <c r="W49" s="43">
        <v>0</v>
      </c>
      <c r="X49" s="39">
        <v>0</v>
      </c>
      <c r="Y49" s="39">
        <v>0</v>
      </c>
      <c r="Z49" s="39">
        <v>0</v>
      </c>
      <c r="AA49" s="33">
        <v>0</v>
      </c>
      <c r="AB49" s="43">
        <v>0</v>
      </c>
      <c r="AC49" s="39">
        <v>0</v>
      </c>
      <c r="AD49" s="39">
        <v>0</v>
      </c>
      <c r="AE49" s="39">
        <v>0</v>
      </c>
      <c r="AF49" s="33">
        <v>5.7148935483800005E-2</v>
      </c>
      <c r="AG49" s="43">
        <v>0</v>
      </c>
      <c r="AH49" s="39">
        <v>0</v>
      </c>
      <c r="AI49" s="39">
        <v>0</v>
      </c>
      <c r="AJ49" s="39">
        <v>0</v>
      </c>
      <c r="AK49" s="33">
        <v>0</v>
      </c>
      <c r="AL49" s="43">
        <v>0</v>
      </c>
      <c r="AM49" s="39">
        <v>0</v>
      </c>
      <c r="AN49" s="39">
        <v>0</v>
      </c>
      <c r="AO49" s="39">
        <v>0</v>
      </c>
      <c r="AP49" s="33">
        <v>0</v>
      </c>
      <c r="AQ49" s="43">
        <v>0</v>
      </c>
      <c r="AR49" s="39">
        <v>0</v>
      </c>
      <c r="AS49" s="39">
        <v>0</v>
      </c>
      <c r="AT49" s="39">
        <v>0</v>
      </c>
      <c r="AU49" s="33">
        <v>0</v>
      </c>
      <c r="AV49" s="43">
        <v>3.0863357974475001</v>
      </c>
      <c r="AW49" s="39">
        <v>1.4391244933545</v>
      </c>
      <c r="AX49" s="39">
        <v>0</v>
      </c>
      <c r="AY49" s="39">
        <v>0</v>
      </c>
      <c r="AZ49" s="33">
        <v>20.742049269545195</v>
      </c>
      <c r="BA49" s="43">
        <v>0</v>
      </c>
      <c r="BB49" s="39">
        <v>0</v>
      </c>
      <c r="BC49" s="39">
        <v>0</v>
      </c>
      <c r="BD49" s="39">
        <v>0</v>
      </c>
      <c r="BE49" s="33">
        <v>0</v>
      </c>
      <c r="BF49" s="43">
        <v>0.71530164651459993</v>
      </c>
      <c r="BG49" s="39">
        <v>0</v>
      </c>
      <c r="BH49" s="39">
        <v>0</v>
      </c>
      <c r="BI49" s="39">
        <v>0</v>
      </c>
      <c r="BJ49" s="33">
        <v>2.3601717935475</v>
      </c>
      <c r="BK49" s="44">
        <f t="shared" si="3"/>
        <v>28.446674284279997</v>
      </c>
    </row>
    <row r="50" spans="1:63">
      <c r="A50" s="6"/>
      <c r="B50" s="11" t="s">
        <v>135</v>
      </c>
      <c r="C50" s="43">
        <v>0</v>
      </c>
      <c r="D50" s="39">
        <v>0</v>
      </c>
      <c r="E50" s="39">
        <v>0</v>
      </c>
      <c r="F50" s="39">
        <v>0</v>
      </c>
      <c r="G50" s="33">
        <v>0</v>
      </c>
      <c r="H50" s="43">
        <v>1.6488557935299998E-2</v>
      </c>
      <c r="I50" s="39">
        <v>81.629209516128896</v>
      </c>
      <c r="J50" s="39">
        <v>0</v>
      </c>
      <c r="K50" s="39">
        <v>0</v>
      </c>
      <c r="L50" s="33">
        <v>5.4238677419000004E-3</v>
      </c>
      <c r="M50" s="43">
        <v>0</v>
      </c>
      <c r="N50" s="39">
        <v>0</v>
      </c>
      <c r="O50" s="39">
        <v>0</v>
      </c>
      <c r="P50" s="39">
        <v>0</v>
      </c>
      <c r="Q50" s="33">
        <v>0</v>
      </c>
      <c r="R50" s="43">
        <v>0</v>
      </c>
      <c r="S50" s="39">
        <v>21.695470967741901</v>
      </c>
      <c r="T50" s="39">
        <v>0</v>
      </c>
      <c r="U50" s="39">
        <v>0</v>
      </c>
      <c r="V50" s="33">
        <v>0</v>
      </c>
      <c r="W50" s="43">
        <v>0</v>
      </c>
      <c r="X50" s="39">
        <v>0</v>
      </c>
      <c r="Y50" s="39">
        <v>0</v>
      </c>
      <c r="Z50" s="39">
        <v>0</v>
      </c>
      <c r="AA50" s="33">
        <v>0</v>
      </c>
      <c r="AB50" s="43">
        <v>0</v>
      </c>
      <c r="AC50" s="39">
        <v>0</v>
      </c>
      <c r="AD50" s="39">
        <v>0</v>
      </c>
      <c r="AE50" s="39">
        <v>0</v>
      </c>
      <c r="AF50" s="33">
        <v>0.11921835483870001</v>
      </c>
      <c r="AG50" s="43">
        <v>0</v>
      </c>
      <c r="AH50" s="39">
        <v>0</v>
      </c>
      <c r="AI50" s="39">
        <v>0</v>
      </c>
      <c r="AJ50" s="39">
        <v>0</v>
      </c>
      <c r="AK50" s="33">
        <v>0</v>
      </c>
      <c r="AL50" s="43">
        <v>0</v>
      </c>
      <c r="AM50" s="39">
        <v>0</v>
      </c>
      <c r="AN50" s="39">
        <v>0</v>
      </c>
      <c r="AO50" s="39">
        <v>0</v>
      </c>
      <c r="AP50" s="33">
        <v>0</v>
      </c>
      <c r="AQ50" s="43">
        <v>0</v>
      </c>
      <c r="AR50" s="39">
        <v>0</v>
      </c>
      <c r="AS50" s="39">
        <v>0</v>
      </c>
      <c r="AT50" s="39">
        <v>0</v>
      </c>
      <c r="AU50" s="33">
        <v>0</v>
      </c>
      <c r="AV50" s="43">
        <v>1.6257048387000001E-2</v>
      </c>
      <c r="AW50" s="39">
        <v>5.7736412188708996</v>
      </c>
      <c r="AX50" s="39">
        <v>0</v>
      </c>
      <c r="AY50" s="39">
        <v>0</v>
      </c>
      <c r="AZ50" s="33">
        <v>1.0838032258064001</v>
      </c>
      <c r="BA50" s="43">
        <v>0</v>
      </c>
      <c r="BB50" s="39">
        <v>0</v>
      </c>
      <c r="BC50" s="39">
        <v>0</v>
      </c>
      <c r="BD50" s="39">
        <v>0</v>
      </c>
      <c r="BE50" s="33">
        <v>0</v>
      </c>
      <c r="BF50" s="43">
        <v>0</v>
      </c>
      <c r="BG50" s="39">
        <v>0</v>
      </c>
      <c r="BH50" s="39">
        <v>0</v>
      </c>
      <c r="BI50" s="39">
        <v>0</v>
      </c>
      <c r="BJ50" s="33">
        <v>0</v>
      </c>
      <c r="BK50" s="44">
        <f t="shared" si="3"/>
        <v>110.33951275745099</v>
      </c>
    </row>
    <row r="51" spans="1:63">
      <c r="A51" s="6"/>
      <c r="B51" s="11" t="s">
        <v>144</v>
      </c>
      <c r="C51" s="43">
        <v>0</v>
      </c>
      <c r="D51" s="39">
        <v>0</v>
      </c>
      <c r="E51" s="39">
        <v>0</v>
      </c>
      <c r="F51" s="39">
        <v>0</v>
      </c>
      <c r="G51" s="33">
        <v>0</v>
      </c>
      <c r="H51" s="43">
        <v>1.1451948387000001E-3</v>
      </c>
      <c r="I51" s="39">
        <v>0</v>
      </c>
      <c r="J51" s="39">
        <v>0</v>
      </c>
      <c r="K51" s="39">
        <v>0</v>
      </c>
      <c r="L51" s="33">
        <v>0</v>
      </c>
      <c r="M51" s="43">
        <v>0</v>
      </c>
      <c r="N51" s="39">
        <v>0</v>
      </c>
      <c r="O51" s="39">
        <v>0</v>
      </c>
      <c r="P51" s="39">
        <v>0</v>
      </c>
      <c r="Q51" s="33">
        <v>0</v>
      </c>
      <c r="R51" s="43">
        <v>0</v>
      </c>
      <c r="S51" s="39">
        <v>0</v>
      </c>
      <c r="T51" s="39">
        <v>0</v>
      </c>
      <c r="U51" s="39">
        <v>0</v>
      </c>
      <c r="V51" s="33">
        <v>0</v>
      </c>
      <c r="W51" s="43">
        <v>0</v>
      </c>
      <c r="X51" s="39">
        <v>0</v>
      </c>
      <c r="Y51" s="39">
        <v>0</v>
      </c>
      <c r="Z51" s="39">
        <v>0</v>
      </c>
      <c r="AA51" s="33">
        <v>0</v>
      </c>
      <c r="AB51" s="43">
        <v>0</v>
      </c>
      <c r="AC51" s="39">
        <v>0</v>
      </c>
      <c r="AD51" s="39">
        <v>0</v>
      </c>
      <c r="AE51" s="39">
        <v>0</v>
      </c>
      <c r="AF51" s="33">
        <v>0</v>
      </c>
      <c r="AG51" s="43">
        <v>0</v>
      </c>
      <c r="AH51" s="39">
        <v>0</v>
      </c>
      <c r="AI51" s="39">
        <v>0</v>
      </c>
      <c r="AJ51" s="39">
        <v>0</v>
      </c>
      <c r="AK51" s="33">
        <v>0</v>
      </c>
      <c r="AL51" s="43">
        <v>0</v>
      </c>
      <c r="AM51" s="39">
        <v>0</v>
      </c>
      <c r="AN51" s="39">
        <v>0</v>
      </c>
      <c r="AO51" s="39">
        <v>0</v>
      </c>
      <c r="AP51" s="33">
        <v>0</v>
      </c>
      <c r="AQ51" s="43">
        <v>0</v>
      </c>
      <c r="AR51" s="39">
        <v>0</v>
      </c>
      <c r="AS51" s="39">
        <v>0</v>
      </c>
      <c r="AT51" s="39">
        <v>0</v>
      </c>
      <c r="AU51" s="33">
        <v>0</v>
      </c>
      <c r="AV51" s="43">
        <v>2.396488008964401</v>
      </c>
      <c r="AW51" s="39">
        <v>7.4152008248383998</v>
      </c>
      <c r="AX51" s="39">
        <v>0</v>
      </c>
      <c r="AY51" s="39">
        <v>0</v>
      </c>
      <c r="AZ51" s="33">
        <v>19.504522292901296</v>
      </c>
      <c r="BA51" s="43">
        <v>0</v>
      </c>
      <c r="BB51" s="39">
        <v>0</v>
      </c>
      <c r="BC51" s="39">
        <v>0</v>
      </c>
      <c r="BD51" s="39">
        <v>0</v>
      </c>
      <c r="BE51" s="33">
        <v>0</v>
      </c>
      <c r="BF51" s="43">
        <v>0.35180479290189998</v>
      </c>
      <c r="BG51" s="39">
        <v>0</v>
      </c>
      <c r="BH51" s="39">
        <v>0</v>
      </c>
      <c r="BI51" s="39">
        <v>0</v>
      </c>
      <c r="BJ51" s="33">
        <v>1.1026413387094001</v>
      </c>
      <c r="BK51" s="44">
        <f t="shared" si="3"/>
        <v>30.771802453154095</v>
      </c>
    </row>
    <row r="52" spans="1:63">
      <c r="A52" s="6"/>
      <c r="B52" s="11" t="s">
        <v>106</v>
      </c>
      <c r="C52" s="43">
        <v>0</v>
      </c>
      <c r="D52" s="39">
        <v>0</v>
      </c>
      <c r="E52" s="39">
        <v>0</v>
      </c>
      <c r="F52" s="39">
        <v>0</v>
      </c>
      <c r="G52" s="33">
        <v>0</v>
      </c>
      <c r="H52" s="43">
        <v>1.0155054193499999E-2</v>
      </c>
      <c r="I52" s="39">
        <v>34.920206569193297</v>
      </c>
      <c r="J52" s="39">
        <v>0</v>
      </c>
      <c r="K52" s="39">
        <v>0</v>
      </c>
      <c r="L52" s="33">
        <v>2.8208483870899997E-2</v>
      </c>
      <c r="M52" s="43">
        <v>0</v>
      </c>
      <c r="N52" s="39">
        <v>0</v>
      </c>
      <c r="O52" s="39">
        <v>0</v>
      </c>
      <c r="P52" s="39">
        <v>0</v>
      </c>
      <c r="Q52" s="33">
        <v>0</v>
      </c>
      <c r="R52" s="43">
        <v>0</v>
      </c>
      <c r="S52" s="39">
        <v>9.3087996774192998</v>
      </c>
      <c r="T52" s="39">
        <v>0</v>
      </c>
      <c r="U52" s="39">
        <v>0</v>
      </c>
      <c r="V52" s="33">
        <v>0</v>
      </c>
      <c r="W52" s="43">
        <v>0</v>
      </c>
      <c r="X52" s="39">
        <v>0</v>
      </c>
      <c r="Y52" s="39">
        <v>0</v>
      </c>
      <c r="Z52" s="39">
        <v>0</v>
      </c>
      <c r="AA52" s="33">
        <v>0</v>
      </c>
      <c r="AB52" s="43">
        <v>0</v>
      </c>
      <c r="AC52" s="39">
        <v>0</v>
      </c>
      <c r="AD52" s="39">
        <v>0</v>
      </c>
      <c r="AE52" s="39">
        <v>0</v>
      </c>
      <c r="AF52" s="33">
        <v>0</v>
      </c>
      <c r="AG52" s="43">
        <v>0</v>
      </c>
      <c r="AH52" s="39">
        <v>0</v>
      </c>
      <c r="AI52" s="39">
        <v>0</v>
      </c>
      <c r="AJ52" s="39">
        <v>0</v>
      </c>
      <c r="AK52" s="33">
        <v>0</v>
      </c>
      <c r="AL52" s="43">
        <v>0</v>
      </c>
      <c r="AM52" s="39">
        <v>0</v>
      </c>
      <c r="AN52" s="39">
        <v>0</v>
      </c>
      <c r="AO52" s="39">
        <v>0</v>
      </c>
      <c r="AP52" s="33">
        <v>0</v>
      </c>
      <c r="AQ52" s="43">
        <v>0</v>
      </c>
      <c r="AR52" s="39">
        <v>0</v>
      </c>
      <c r="AS52" s="39">
        <v>0</v>
      </c>
      <c r="AT52" s="39">
        <v>0</v>
      </c>
      <c r="AU52" s="33">
        <v>0</v>
      </c>
      <c r="AV52" s="43">
        <v>8.4456387096000004E-3</v>
      </c>
      <c r="AW52" s="39">
        <v>2.2718768129031002</v>
      </c>
      <c r="AX52" s="39">
        <v>0</v>
      </c>
      <c r="AY52" s="39">
        <v>0</v>
      </c>
      <c r="AZ52" s="33">
        <v>3.0699896709675998</v>
      </c>
      <c r="BA52" s="43">
        <v>0</v>
      </c>
      <c r="BB52" s="39">
        <v>0</v>
      </c>
      <c r="BC52" s="39">
        <v>0</v>
      </c>
      <c r="BD52" s="39">
        <v>0</v>
      </c>
      <c r="BE52" s="33">
        <v>0</v>
      </c>
      <c r="BF52" s="43">
        <v>0</v>
      </c>
      <c r="BG52" s="39">
        <v>0</v>
      </c>
      <c r="BH52" s="39">
        <v>0</v>
      </c>
      <c r="BI52" s="39">
        <v>0</v>
      </c>
      <c r="BJ52" s="33">
        <v>0</v>
      </c>
      <c r="BK52" s="44">
        <f t="shared" si="3"/>
        <v>49.6176819072573</v>
      </c>
    </row>
    <row r="53" spans="1:63">
      <c r="A53" s="6"/>
      <c r="B53" s="11" t="s">
        <v>107</v>
      </c>
      <c r="C53" s="43">
        <v>0</v>
      </c>
      <c r="D53" s="39">
        <v>0</v>
      </c>
      <c r="E53" s="39">
        <v>0</v>
      </c>
      <c r="F53" s="39">
        <v>0</v>
      </c>
      <c r="G53" s="33">
        <v>0</v>
      </c>
      <c r="H53" s="43">
        <v>1.6281633870000002E-3</v>
      </c>
      <c r="I53" s="39">
        <v>170.41443451612878</v>
      </c>
      <c r="J53" s="39">
        <v>0</v>
      </c>
      <c r="K53" s="39">
        <v>0</v>
      </c>
      <c r="L53" s="33">
        <v>3.3702982112901996</v>
      </c>
      <c r="M53" s="43">
        <v>0</v>
      </c>
      <c r="N53" s="39">
        <v>0</v>
      </c>
      <c r="O53" s="39">
        <v>0</v>
      </c>
      <c r="P53" s="39">
        <v>0</v>
      </c>
      <c r="Q53" s="33">
        <v>0</v>
      </c>
      <c r="R53" s="43">
        <v>0</v>
      </c>
      <c r="S53" s="39">
        <v>27.136056451612902</v>
      </c>
      <c r="T53" s="39">
        <v>0</v>
      </c>
      <c r="U53" s="39">
        <v>0</v>
      </c>
      <c r="V53" s="33">
        <v>0</v>
      </c>
      <c r="W53" s="43">
        <v>0</v>
      </c>
      <c r="X53" s="39">
        <v>0</v>
      </c>
      <c r="Y53" s="39">
        <v>0</v>
      </c>
      <c r="Z53" s="39">
        <v>0</v>
      </c>
      <c r="AA53" s="33">
        <v>0</v>
      </c>
      <c r="AB53" s="43">
        <v>0</v>
      </c>
      <c r="AC53" s="39">
        <v>0</v>
      </c>
      <c r="AD53" s="39">
        <v>0</v>
      </c>
      <c r="AE53" s="39">
        <v>0</v>
      </c>
      <c r="AF53" s="33">
        <v>0</v>
      </c>
      <c r="AG53" s="43">
        <v>0</v>
      </c>
      <c r="AH53" s="39">
        <v>0</v>
      </c>
      <c r="AI53" s="39">
        <v>0</v>
      </c>
      <c r="AJ53" s="39">
        <v>0</v>
      </c>
      <c r="AK53" s="33">
        <v>0</v>
      </c>
      <c r="AL53" s="43">
        <v>0</v>
      </c>
      <c r="AM53" s="39">
        <v>0</v>
      </c>
      <c r="AN53" s="39">
        <v>0</v>
      </c>
      <c r="AO53" s="39">
        <v>0</v>
      </c>
      <c r="AP53" s="33">
        <v>0</v>
      </c>
      <c r="AQ53" s="43">
        <v>0</v>
      </c>
      <c r="AR53" s="39">
        <v>0</v>
      </c>
      <c r="AS53" s="39">
        <v>0</v>
      </c>
      <c r="AT53" s="39">
        <v>0</v>
      </c>
      <c r="AU53" s="33">
        <v>0</v>
      </c>
      <c r="AV53" s="43">
        <v>0.48140397438589994</v>
      </c>
      <c r="AW53" s="39">
        <v>13.995904661289799</v>
      </c>
      <c r="AX53" s="39">
        <v>0</v>
      </c>
      <c r="AY53" s="39">
        <v>0</v>
      </c>
      <c r="AZ53" s="33">
        <v>12.771253606030498</v>
      </c>
      <c r="BA53" s="43">
        <v>0</v>
      </c>
      <c r="BB53" s="39">
        <v>0</v>
      </c>
      <c r="BC53" s="39">
        <v>0</v>
      </c>
      <c r="BD53" s="39">
        <v>0</v>
      </c>
      <c r="BE53" s="33">
        <v>0</v>
      </c>
      <c r="BF53" s="43">
        <v>7.9436215645000002E-2</v>
      </c>
      <c r="BG53" s="39">
        <v>0</v>
      </c>
      <c r="BH53" s="39">
        <v>0</v>
      </c>
      <c r="BI53" s="39">
        <v>0</v>
      </c>
      <c r="BJ53" s="33">
        <v>9.0455056129000004E-3</v>
      </c>
      <c r="BK53" s="44">
        <f t="shared" si="3"/>
        <v>228.25946130538296</v>
      </c>
    </row>
    <row r="54" spans="1:63">
      <c r="A54" s="6"/>
      <c r="B54" s="11" t="s">
        <v>108</v>
      </c>
      <c r="C54" s="43">
        <v>0</v>
      </c>
      <c r="D54" s="39">
        <v>0</v>
      </c>
      <c r="E54" s="39">
        <v>0</v>
      </c>
      <c r="F54" s="39">
        <v>0</v>
      </c>
      <c r="G54" s="33">
        <v>0</v>
      </c>
      <c r="H54" s="43">
        <v>3.79410274193E-2</v>
      </c>
      <c r="I54" s="39">
        <v>250.49807620290301</v>
      </c>
      <c r="J54" s="39">
        <v>0</v>
      </c>
      <c r="K54" s="39">
        <v>0</v>
      </c>
      <c r="L54" s="33">
        <v>0.24390660483859999</v>
      </c>
      <c r="M54" s="43">
        <v>0</v>
      </c>
      <c r="N54" s="39">
        <v>0</v>
      </c>
      <c r="O54" s="39">
        <v>0</v>
      </c>
      <c r="P54" s="39">
        <v>0</v>
      </c>
      <c r="Q54" s="33">
        <v>0</v>
      </c>
      <c r="R54" s="43">
        <v>0</v>
      </c>
      <c r="S54" s="39">
        <v>21.680587096774101</v>
      </c>
      <c r="T54" s="39">
        <v>0</v>
      </c>
      <c r="U54" s="39">
        <v>0</v>
      </c>
      <c r="V54" s="33">
        <v>0</v>
      </c>
      <c r="W54" s="43">
        <v>0</v>
      </c>
      <c r="X54" s="39">
        <v>0</v>
      </c>
      <c r="Y54" s="39">
        <v>0</v>
      </c>
      <c r="Z54" s="39">
        <v>0</v>
      </c>
      <c r="AA54" s="33">
        <v>0</v>
      </c>
      <c r="AB54" s="43">
        <v>0</v>
      </c>
      <c r="AC54" s="39">
        <v>0</v>
      </c>
      <c r="AD54" s="39">
        <v>0</v>
      </c>
      <c r="AE54" s="39">
        <v>0</v>
      </c>
      <c r="AF54" s="33">
        <v>0</v>
      </c>
      <c r="AG54" s="43">
        <v>0</v>
      </c>
      <c r="AH54" s="39">
        <v>0</v>
      </c>
      <c r="AI54" s="39">
        <v>0</v>
      </c>
      <c r="AJ54" s="39">
        <v>0</v>
      </c>
      <c r="AK54" s="33">
        <v>0</v>
      </c>
      <c r="AL54" s="43">
        <v>0</v>
      </c>
      <c r="AM54" s="39">
        <v>0</v>
      </c>
      <c r="AN54" s="39">
        <v>0</v>
      </c>
      <c r="AO54" s="39">
        <v>0</v>
      </c>
      <c r="AP54" s="33">
        <v>0</v>
      </c>
      <c r="AQ54" s="43">
        <v>0</v>
      </c>
      <c r="AR54" s="39">
        <v>0</v>
      </c>
      <c r="AS54" s="39">
        <v>0</v>
      </c>
      <c r="AT54" s="39">
        <v>0</v>
      </c>
      <c r="AU54" s="33">
        <v>0</v>
      </c>
      <c r="AV54" s="43">
        <v>6.5956072903000013E-2</v>
      </c>
      <c r="AW54" s="39">
        <v>2.4868683225805004</v>
      </c>
      <c r="AX54" s="39">
        <v>0</v>
      </c>
      <c r="AY54" s="39">
        <v>0</v>
      </c>
      <c r="AZ54" s="33">
        <v>1.7299953548384999</v>
      </c>
      <c r="BA54" s="43">
        <v>0</v>
      </c>
      <c r="BB54" s="39">
        <v>0</v>
      </c>
      <c r="BC54" s="39">
        <v>0</v>
      </c>
      <c r="BD54" s="39">
        <v>0</v>
      </c>
      <c r="BE54" s="33">
        <v>0</v>
      </c>
      <c r="BF54" s="43">
        <v>1.96786971612E-2</v>
      </c>
      <c r="BG54" s="39">
        <v>0</v>
      </c>
      <c r="BH54" s="39">
        <v>0</v>
      </c>
      <c r="BI54" s="39">
        <v>0</v>
      </c>
      <c r="BJ54" s="33">
        <v>0</v>
      </c>
      <c r="BK54" s="44">
        <f t="shared" si="3"/>
        <v>276.76300937941824</v>
      </c>
    </row>
    <row r="55" spans="1:63">
      <c r="A55" s="6"/>
      <c r="B55" s="11" t="s">
        <v>109</v>
      </c>
      <c r="C55" s="43">
        <v>0</v>
      </c>
      <c r="D55" s="39">
        <v>0</v>
      </c>
      <c r="E55" s="39">
        <v>0</v>
      </c>
      <c r="F55" s="39">
        <v>0</v>
      </c>
      <c r="G55" s="33">
        <v>0</v>
      </c>
      <c r="H55" s="43">
        <v>6.4984761290000003E-3</v>
      </c>
      <c r="I55" s="39">
        <v>62.818602580645091</v>
      </c>
      <c r="J55" s="39">
        <v>0</v>
      </c>
      <c r="K55" s="39">
        <v>0</v>
      </c>
      <c r="L55" s="33">
        <v>0</v>
      </c>
      <c r="M55" s="43">
        <v>0</v>
      </c>
      <c r="N55" s="39">
        <v>0</v>
      </c>
      <c r="O55" s="39">
        <v>0</v>
      </c>
      <c r="P55" s="39">
        <v>0</v>
      </c>
      <c r="Q55" s="33">
        <v>0</v>
      </c>
      <c r="R55" s="43">
        <v>0</v>
      </c>
      <c r="S55" s="39">
        <v>0</v>
      </c>
      <c r="T55" s="39">
        <v>0</v>
      </c>
      <c r="U55" s="39">
        <v>0</v>
      </c>
      <c r="V55" s="33">
        <v>0</v>
      </c>
      <c r="W55" s="43">
        <v>0</v>
      </c>
      <c r="X55" s="39">
        <v>0</v>
      </c>
      <c r="Y55" s="39">
        <v>0</v>
      </c>
      <c r="Z55" s="39">
        <v>0</v>
      </c>
      <c r="AA55" s="33">
        <v>0</v>
      </c>
      <c r="AB55" s="43">
        <v>0</v>
      </c>
      <c r="AC55" s="39">
        <v>0</v>
      </c>
      <c r="AD55" s="39">
        <v>0</v>
      </c>
      <c r="AE55" s="39">
        <v>0</v>
      </c>
      <c r="AF55" s="33">
        <v>0</v>
      </c>
      <c r="AG55" s="43">
        <v>0</v>
      </c>
      <c r="AH55" s="39">
        <v>0</v>
      </c>
      <c r="AI55" s="39">
        <v>0</v>
      </c>
      <c r="AJ55" s="39">
        <v>0</v>
      </c>
      <c r="AK55" s="33">
        <v>0</v>
      </c>
      <c r="AL55" s="43">
        <v>0</v>
      </c>
      <c r="AM55" s="39">
        <v>0</v>
      </c>
      <c r="AN55" s="39">
        <v>0</v>
      </c>
      <c r="AO55" s="39">
        <v>0</v>
      </c>
      <c r="AP55" s="33">
        <v>0</v>
      </c>
      <c r="AQ55" s="43">
        <v>0</v>
      </c>
      <c r="AR55" s="39">
        <v>0</v>
      </c>
      <c r="AS55" s="39">
        <v>0</v>
      </c>
      <c r="AT55" s="39">
        <v>0</v>
      </c>
      <c r="AU55" s="33">
        <v>0</v>
      </c>
      <c r="AV55" s="43">
        <v>0.2146912650318</v>
      </c>
      <c r="AW55" s="39">
        <v>6.3875978838707006</v>
      </c>
      <c r="AX55" s="39">
        <v>0</v>
      </c>
      <c r="AY55" s="39">
        <v>0</v>
      </c>
      <c r="AZ55" s="33">
        <v>12.839395442418498</v>
      </c>
      <c r="BA55" s="43">
        <v>0</v>
      </c>
      <c r="BB55" s="39">
        <v>0</v>
      </c>
      <c r="BC55" s="39">
        <v>0</v>
      </c>
      <c r="BD55" s="39">
        <v>0</v>
      </c>
      <c r="BE55" s="33">
        <v>0</v>
      </c>
      <c r="BF55" s="43">
        <v>2.20267915161E-2</v>
      </c>
      <c r="BG55" s="39">
        <v>0</v>
      </c>
      <c r="BH55" s="39">
        <v>0</v>
      </c>
      <c r="BI55" s="39">
        <v>0</v>
      </c>
      <c r="BJ55" s="33">
        <v>0.21579722580639998</v>
      </c>
      <c r="BK55" s="44">
        <f t="shared" si="3"/>
        <v>82.50460966541759</v>
      </c>
    </row>
    <row r="56" spans="1:63">
      <c r="A56" s="6"/>
      <c r="B56" s="11" t="s">
        <v>110</v>
      </c>
      <c r="C56" s="43">
        <v>0</v>
      </c>
      <c r="D56" s="39">
        <v>0</v>
      </c>
      <c r="E56" s="39">
        <v>0</v>
      </c>
      <c r="F56" s="39">
        <v>0</v>
      </c>
      <c r="G56" s="33">
        <v>0</v>
      </c>
      <c r="H56" s="43">
        <v>9.31211461288E-2</v>
      </c>
      <c r="I56" s="39">
        <v>176.3257518553863</v>
      </c>
      <c r="J56" s="39">
        <v>0</v>
      </c>
      <c r="K56" s="39">
        <v>0</v>
      </c>
      <c r="L56" s="33">
        <v>17.438098006451394</v>
      </c>
      <c r="M56" s="43">
        <v>0</v>
      </c>
      <c r="N56" s="39">
        <v>0</v>
      </c>
      <c r="O56" s="39">
        <v>0</v>
      </c>
      <c r="P56" s="39">
        <v>0</v>
      </c>
      <c r="Q56" s="33">
        <v>0</v>
      </c>
      <c r="R56" s="43">
        <v>0</v>
      </c>
      <c r="S56" s="39">
        <v>0</v>
      </c>
      <c r="T56" s="39">
        <v>0</v>
      </c>
      <c r="U56" s="39">
        <v>0</v>
      </c>
      <c r="V56" s="33">
        <v>0</v>
      </c>
      <c r="W56" s="43">
        <v>0</v>
      </c>
      <c r="X56" s="39">
        <v>0</v>
      </c>
      <c r="Y56" s="39">
        <v>0</v>
      </c>
      <c r="Z56" s="39">
        <v>0</v>
      </c>
      <c r="AA56" s="33">
        <v>0</v>
      </c>
      <c r="AB56" s="43">
        <v>0</v>
      </c>
      <c r="AC56" s="39">
        <v>0</v>
      </c>
      <c r="AD56" s="39">
        <v>0</v>
      </c>
      <c r="AE56" s="39">
        <v>0</v>
      </c>
      <c r="AF56" s="33">
        <v>0</v>
      </c>
      <c r="AG56" s="43">
        <v>0</v>
      </c>
      <c r="AH56" s="39">
        <v>0</v>
      </c>
      <c r="AI56" s="39">
        <v>0</v>
      </c>
      <c r="AJ56" s="39">
        <v>0</v>
      </c>
      <c r="AK56" s="33">
        <v>0</v>
      </c>
      <c r="AL56" s="43">
        <v>0</v>
      </c>
      <c r="AM56" s="39">
        <v>0</v>
      </c>
      <c r="AN56" s="39">
        <v>0</v>
      </c>
      <c r="AO56" s="39">
        <v>0</v>
      </c>
      <c r="AP56" s="33">
        <v>0</v>
      </c>
      <c r="AQ56" s="43">
        <v>0</v>
      </c>
      <c r="AR56" s="39">
        <v>0</v>
      </c>
      <c r="AS56" s="39">
        <v>0</v>
      </c>
      <c r="AT56" s="39">
        <v>0</v>
      </c>
      <c r="AU56" s="33">
        <v>0</v>
      </c>
      <c r="AV56" s="43">
        <v>1.08063193548E-2</v>
      </c>
      <c r="AW56" s="39">
        <v>2.1612638709677001</v>
      </c>
      <c r="AX56" s="39">
        <v>0</v>
      </c>
      <c r="AY56" s="39">
        <v>0</v>
      </c>
      <c r="AZ56" s="33">
        <v>2.2920080635159001</v>
      </c>
      <c r="BA56" s="43">
        <v>0</v>
      </c>
      <c r="BB56" s="39">
        <v>0</v>
      </c>
      <c r="BC56" s="39">
        <v>0</v>
      </c>
      <c r="BD56" s="39">
        <v>0</v>
      </c>
      <c r="BE56" s="33">
        <v>0</v>
      </c>
      <c r="BF56" s="43">
        <v>2.2693270645099999E-2</v>
      </c>
      <c r="BG56" s="39">
        <v>0</v>
      </c>
      <c r="BH56" s="39">
        <v>0</v>
      </c>
      <c r="BI56" s="39">
        <v>0</v>
      </c>
      <c r="BJ56" s="33">
        <v>0</v>
      </c>
      <c r="BK56" s="44">
        <f t="shared" si="3"/>
        <v>198.34374253244999</v>
      </c>
    </row>
    <row r="57" spans="1:63">
      <c r="A57" s="6"/>
      <c r="B57" s="11" t="s">
        <v>111</v>
      </c>
      <c r="C57" s="43">
        <v>0</v>
      </c>
      <c r="D57" s="39">
        <v>0</v>
      </c>
      <c r="E57" s="39">
        <v>0</v>
      </c>
      <c r="F57" s="39">
        <v>0</v>
      </c>
      <c r="G57" s="33">
        <v>0</v>
      </c>
      <c r="H57" s="43">
        <v>6.3259012741900003E-2</v>
      </c>
      <c r="I57" s="39">
        <v>111.64945411290269</v>
      </c>
      <c r="J57" s="39">
        <v>0</v>
      </c>
      <c r="K57" s="39">
        <v>0</v>
      </c>
      <c r="L57" s="33">
        <v>0.67043739999999996</v>
      </c>
      <c r="M57" s="43">
        <v>0</v>
      </c>
      <c r="N57" s="39">
        <v>0</v>
      </c>
      <c r="O57" s="39">
        <v>0</v>
      </c>
      <c r="P57" s="39">
        <v>0</v>
      </c>
      <c r="Q57" s="33">
        <v>0</v>
      </c>
      <c r="R57" s="43">
        <v>0</v>
      </c>
      <c r="S57" s="39">
        <v>45.416727096774103</v>
      </c>
      <c r="T57" s="39">
        <v>0</v>
      </c>
      <c r="U57" s="39">
        <v>0</v>
      </c>
      <c r="V57" s="33">
        <v>0</v>
      </c>
      <c r="W57" s="43">
        <v>0</v>
      </c>
      <c r="X57" s="39">
        <v>0</v>
      </c>
      <c r="Y57" s="39">
        <v>0</v>
      </c>
      <c r="Z57" s="39">
        <v>0</v>
      </c>
      <c r="AA57" s="33">
        <v>0</v>
      </c>
      <c r="AB57" s="43">
        <v>0</v>
      </c>
      <c r="AC57" s="39">
        <v>0</v>
      </c>
      <c r="AD57" s="39">
        <v>0</v>
      </c>
      <c r="AE57" s="39">
        <v>0</v>
      </c>
      <c r="AF57" s="33">
        <v>0</v>
      </c>
      <c r="AG57" s="43">
        <v>0</v>
      </c>
      <c r="AH57" s="39">
        <v>0</v>
      </c>
      <c r="AI57" s="39">
        <v>0</v>
      </c>
      <c r="AJ57" s="39">
        <v>0</v>
      </c>
      <c r="AK57" s="33">
        <v>0</v>
      </c>
      <c r="AL57" s="43">
        <v>0</v>
      </c>
      <c r="AM57" s="39">
        <v>0</v>
      </c>
      <c r="AN57" s="39">
        <v>0</v>
      </c>
      <c r="AO57" s="39">
        <v>0</v>
      </c>
      <c r="AP57" s="33">
        <v>0</v>
      </c>
      <c r="AQ57" s="43">
        <v>0</v>
      </c>
      <c r="AR57" s="39">
        <v>0</v>
      </c>
      <c r="AS57" s="39">
        <v>0</v>
      </c>
      <c r="AT57" s="39">
        <v>0</v>
      </c>
      <c r="AU57" s="33">
        <v>0</v>
      </c>
      <c r="AV57" s="43">
        <v>0.52257050132159999</v>
      </c>
      <c r="AW57" s="39">
        <v>52.13114142390279</v>
      </c>
      <c r="AX57" s="39">
        <v>0</v>
      </c>
      <c r="AY57" s="39">
        <v>0</v>
      </c>
      <c r="AZ57" s="33">
        <v>15.043723083289203</v>
      </c>
      <c r="BA57" s="43">
        <v>0</v>
      </c>
      <c r="BB57" s="39">
        <v>0</v>
      </c>
      <c r="BC57" s="39">
        <v>0</v>
      </c>
      <c r="BD57" s="39">
        <v>0</v>
      </c>
      <c r="BE57" s="33">
        <v>0</v>
      </c>
      <c r="BF57" s="43">
        <v>1.0791419353999999E-3</v>
      </c>
      <c r="BG57" s="39">
        <v>0</v>
      </c>
      <c r="BH57" s="39">
        <v>0</v>
      </c>
      <c r="BI57" s="39">
        <v>0</v>
      </c>
      <c r="BJ57" s="33">
        <v>0</v>
      </c>
      <c r="BK57" s="44">
        <f t="shared" si="3"/>
        <v>225.49839177286768</v>
      </c>
    </row>
    <row r="58" spans="1:63">
      <c r="A58" s="6"/>
      <c r="B58" s="11" t="s">
        <v>112</v>
      </c>
      <c r="C58" s="43">
        <v>0</v>
      </c>
      <c r="D58" s="39">
        <v>0</v>
      </c>
      <c r="E58" s="39">
        <v>0</v>
      </c>
      <c r="F58" s="39">
        <v>0</v>
      </c>
      <c r="G58" s="33">
        <v>0</v>
      </c>
      <c r="H58" s="43">
        <v>1.61986306449E-2</v>
      </c>
      <c r="I58" s="39">
        <v>168.9263273543545</v>
      </c>
      <c r="J58" s="39">
        <v>0</v>
      </c>
      <c r="K58" s="39">
        <v>0</v>
      </c>
      <c r="L58" s="33">
        <v>12.0206798291611</v>
      </c>
      <c r="M58" s="43">
        <v>0</v>
      </c>
      <c r="N58" s="39">
        <v>0</v>
      </c>
      <c r="O58" s="39">
        <v>0</v>
      </c>
      <c r="P58" s="39">
        <v>0</v>
      </c>
      <c r="Q58" s="33">
        <v>0</v>
      </c>
      <c r="R58" s="43">
        <v>0</v>
      </c>
      <c r="S58" s="39">
        <v>41.036530967741903</v>
      </c>
      <c r="T58" s="39">
        <v>0</v>
      </c>
      <c r="U58" s="39">
        <v>0</v>
      </c>
      <c r="V58" s="33">
        <v>0</v>
      </c>
      <c r="W58" s="43">
        <v>0</v>
      </c>
      <c r="X58" s="39">
        <v>0</v>
      </c>
      <c r="Y58" s="39">
        <v>0</v>
      </c>
      <c r="Z58" s="39">
        <v>0</v>
      </c>
      <c r="AA58" s="33">
        <v>0</v>
      </c>
      <c r="AB58" s="43">
        <v>0</v>
      </c>
      <c r="AC58" s="39">
        <v>0.58897219348379992</v>
      </c>
      <c r="AD58" s="39">
        <v>0</v>
      </c>
      <c r="AE58" s="39">
        <v>0</v>
      </c>
      <c r="AF58" s="33">
        <v>0</v>
      </c>
      <c r="AG58" s="43">
        <v>0</v>
      </c>
      <c r="AH58" s="39">
        <v>0</v>
      </c>
      <c r="AI58" s="39">
        <v>0</v>
      </c>
      <c r="AJ58" s="39">
        <v>0</v>
      </c>
      <c r="AK58" s="33">
        <v>0</v>
      </c>
      <c r="AL58" s="43">
        <v>0</v>
      </c>
      <c r="AM58" s="39">
        <v>0</v>
      </c>
      <c r="AN58" s="39">
        <v>0</v>
      </c>
      <c r="AO58" s="39">
        <v>0</v>
      </c>
      <c r="AP58" s="33">
        <v>0</v>
      </c>
      <c r="AQ58" s="43">
        <v>0</v>
      </c>
      <c r="AR58" s="39">
        <v>0</v>
      </c>
      <c r="AS58" s="39">
        <v>0</v>
      </c>
      <c r="AT58" s="39">
        <v>0</v>
      </c>
      <c r="AU58" s="33">
        <v>0</v>
      </c>
      <c r="AV58" s="43">
        <v>5.4425690806299998E-2</v>
      </c>
      <c r="AW58" s="39">
        <v>0</v>
      </c>
      <c r="AX58" s="39">
        <v>0</v>
      </c>
      <c r="AY58" s="39">
        <v>0</v>
      </c>
      <c r="AZ58" s="33">
        <v>1.5088202549027998</v>
      </c>
      <c r="BA58" s="43">
        <v>0</v>
      </c>
      <c r="BB58" s="39">
        <v>0</v>
      </c>
      <c r="BC58" s="39">
        <v>0</v>
      </c>
      <c r="BD58" s="39">
        <v>0</v>
      </c>
      <c r="BE58" s="33">
        <v>0</v>
      </c>
      <c r="BF58" s="43">
        <v>1.0777364516099999E-2</v>
      </c>
      <c r="BG58" s="39">
        <v>0</v>
      </c>
      <c r="BH58" s="39">
        <v>0</v>
      </c>
      <c r="BI58" s="39">
        <v>0</v>
      </c>
      <c r="BJ58" s="33">
        <v>0</v>
      </c>
      <c r="BK58" s="44">
        <f t="shared" si="3"/>
        <v>224.16273228561141</v>
      </c>
    </row>
    <row r="59" spans="1:63">
      <c r="A59" s="6"/>
      <c r="B59" s="11" t="s">
        <v>113</v>
      </c>
      <c r="C59" s="43">
        <v>0</v>
      </c>
      <c r="D59" s="39">
        <v>0</v>
      </c>
      <c r="E59" s="39">
        <v>0</v>
      </c>
      <c r="F59" s="39">
        <v>0</v>
      </c>
      <c r="G59" s="33">
        <v>0</v>
      </c>
      <c r="H59" s="43">
        <v>1.1323413387000001E-2</v>
      </c>
      <c r="I59" s="39">
        <v>65.783639677419202</v>
      </c>
      <c r="J59" s="39">
        <v>0</v>
      </c>
      <c r="K59" s="39">
        <v>0</v>
      </c>
      <c r="L59" s="33">
        <v>21.670359560515998</v>
      </c>
      <c r="M59" s="43">
        <v>0</v>
      </c>
      <c r="N59" s="39">
        <v>0</v>
      </c>
      <c r="O59" s="39">
        <v>0</v>
      </c>
      <c r="P59" s="39">
        <v>0</v>
      </c>
      <c r="Q59" s="33">
        <v>0</v>
      </c>
      <c r="R59" s="43">
        <v>0</v>
      </c>
      <c r="S59" s="39">
        <v>5.3921016129032004</v>
      </c>
      <c r="T59" s="39">
        <v>0</v>
      </c>
      <c r="U59" s="39">
        <v>0</v>
      </c>
      <c r="V59" s="33">
        <v>0</v>
      </c>
      <c r="W59" s="43">
        <v>0</v>
      </c>
      <c r="X59" s="39">
        <v>0</v>
      </c>
      <c r="Y59" s="39">
        <v>0</v>
      </c>
      <c r="Z59" s="39">
        <v>0</v>
      </c>
      <c r="AA59" s="33">
        <v>0</v>
      </c>
      <c r="AB59" s="43">
        <v>0</v>
      </c>
      <c r="AC59" s="39">
        <v>0</v>
      </c>
      <c r="AD59" s="39">
        <v>0</v>
      </c>
      <c r="AE59" s="39">
        <v>0</v>
      </c>
      <c r="AF59" s="33">
        <v>0</v>
      </c>
      <c r="AG59" s="43">
        <v>0</v>
      </c>
      <c r="AH59" s="39">
        <v>0</v>
      </c>
      <c r="AI59" s="39">
        <v>0</v>
      </c>
      <c r="AJ59" s="39">
        <v>0</v>
      </c>
      <c r="AK59" s="33">
        <v>0</v>
      </c>
      <c r="AL59" s="43">
        <v>0</v>
      </c>
      <c r="AM59" s="39">
        <v>0</v>
      </c>
      <c r="AN59" s="39">
        <v>0</v>
      </c>
      <c r="AO59" s="39">
        <v>0</v>
      </c>
      <c r="AP59" s="33">
        <v>0</v>
      </c>
      <c r="AQ59" s="43">
        <v>0</v>
      </c>
      <c r="AR59" s="39">
        <v>0</v>
      </c>
      <c r="AS59" s="39">
        <v>0</v>
      </c>
      <c r="AT59" s="39">
        <v>0</v>
      </c>
      <c r="AU59" s="33">
        <v>0</v>
      </c>
      <c r="AV59" s="43">
        <v>6.8750401644800008E-2</v>
      </c>
      <c r="AW59" s="39">
        <v>16.203146303225601</v>
      </c>
      <c r="AX59" s="39">
        <v>0</v>
      </c>
      <c r="AY59" s="39">
        <v>0</v>
      </c>
      <c r="AZ59" s="33">
        <v>3.7656714516126999</v>
      </c>
      <c r="BA59" s="43">
        <v>0</v>
      </c>
      <c r="BB59" s="39">
        <v>0</v>
      </c>
      <c r="BC59" s="39">
        <v>0</v>
      </c>
      <c r="BD59" s="39">
        <v>0</v>
      </c>
      <c r="BE59" s="33">
        <v>0</v>
      </c>
      <c r="BF59" s="43">
        <v>0</v>
      </c>
      <c r="BG59" s="39">
        <v>0</v>
      </c>
      <c r="BH59" s="39">
        <v>0</v>
      </c>
      <c r="BI59" s="39">
        <v>0</v>
      </c>
      <c r="BJ59" s="33">
        <v>0</v>
      </c>
      <c r="BK59" s="44">
        <f t="shared" si="3"/>
        <v>112.8949924207085</v>
      </c>
    </row>
    <row r="60" spans="1:63">
      <c r="A60" s="6"/>
      <c r="B60" s="11" t="s">
        <v>114</v>
      </c>
      <c r="C60" s="43">
        <v>0</v>
      </c>
      <c r="D60" s="39">
        <v>0</v>
      </c>
      <c r="E60" s="39">
        <v>0</v>
      </c>
      <c r="F60" s="39">
        <v>0</v>
      </c>
      <c r="G60" s="33">
        <v>0</v>
      </c>
      <c r="H60" s="43">
        <v>1.99712930644E-2</v>
      </c>
      <c r="I60" s="39">
        <v>215.90587096774152</v>
      </c>
      <c r="J60" s="39">
        <v>0</v>
      </c>
      <c r="K60" s="39">
        <v>0</v>
      </c>
      <c r="L60" s="33">
        <v>21.936036490322401</v>
      </c>
      <c r="M60" s="43">
        <v>0</v>
      </c>
      <c r="N60" s="39">
        <v>0</v>
      </c>
      <c r="O60" s="39">
        <v>0</v>
      </c>
      <c r="P60" s="39">
        <v>0</v>
      </c>
      <c r="Q60" s="33">
        <v>0</v>
      </c>
      <c r="R60" s="43">
        <v>0</v>
      </c>
      <c r="S60" s="39">
        <v>75.567054838709609</v>
      </c>
      <c r="T60" s="39">
        <v>0</v>
      </c>
      <c r="U60" s="39">
        <v>0</v>
      </c>
      <c r="V60" s="33">
        <v>0</v>
      </c>
      <c r="W60" s="43">
        <v>0</v>
      </c>
      <c r="X60" s="39">
        <v>0</v>
      </c>
      <c r="Y60" s="39">
        <v>0</v>
      </c>
      <c r="Z60" s="39">
        <v>0</v>
      </c>
      <c r="AA60" s="33">
        <v>0</v>
      </c>
      <c r="AB60" s="43">
        <v>0</v>
      </c>
      <c r="AC60" s="39">
        <v>0</v>
      </c>
      <c r="AD60" s="39">
        <v>0</v>
      </c>
      <c r="AE60" s="39">
        <v>0</v>
      </c>
      <c r="AF60" s="33">
        <v>0</v>
      </c>
      <c r="AG60" s="43">
        <v>0</v>
      </c>
      <c r="AH60" s="39">
        <v>0</v>
      </c>
      <c r="AI60" s="39">
        <v>0</v>
      </c>
      <c r="AJ60" s="39">
        <v>0</v>
      </c>
      <c r="AK60" s="33">
        <v>0</v>
      </c>
      <c r="AL60" s="43">
        <v>0</v>
      </c>
      <c r="AM60" s="39">
        <v>0</v>
      </c>
      <c r="AN60" s="39">
        <v>0</v>
      </c>
      <c r="AO60" s="39">
        <v>0</v>
      </c>
      <c r="AP60" s="33">
        <v>0</v>
      </c>
      <c r="AQ60" s="43">
        <v>0</v>
      </c>
      <c r="AR60" s="39">
        <v>0</v>
      </c>
      <c r="AS60" s="39">
        <v>0</v>
      </c>
      <c r="AT60" s="39">
        <v>0</v>
      </c>
      <c r="AU60" s="33">
        <v>0</v>
      </c>
      <c r="AV60" s="43">
        <v>7.9214770483499994E-2</v>
      </c>
      <c r="AW60" s="39">
        <v>36.392956848612698</v>
      </c>
      <c r="AX60" s="39">
        <v>0</v>
      </c>
      <c r="AY60" s="39">
        <v>0</v>
      </c>
      <c r="AZ60" s="33">
        <v>35.7450752893863</v>
      </c>
      <c r="BA60" s="43">
        <v>0</v>
      </c>
      <c r="BB60" s="39">
        <v>0</v>
      </c>
      <c r="BC60" s="39">
        <v>0</v>
      </c>
      <c r="BD60" s="39">
        <v>0</v>
      </c>
      <c r="BE60" s="33">
        <v>0</v>
      </c>
      <c r="BF60" s="43">
        <v>8.0773596773999999E-3</v>
      </c>
      <c r="BG60" s="39">
        <v>0</v>
      </c>
      <c r="BH60" s="39">
        <v>0</v>
      </c>
      <c r="BI60" s="39">
        <v>0</v>
      </c>
      <c r="BJ60" s="33">
        <v>0</v>
      </c>
      <c r="BK60" s="44">
        <f t="shared" si="3"/>
        <v>385.65425785799778</v>
      </c>
    </row>
    <row r="61" spans="1:63">
      <c r="A61" s="6"/>
      <c r="B61" s="11" t="s">
        <v>115</v>
      </c>
      <c r="C61" s="43">
        <v>0</v>
      </c>
      <c r="D61" s="39">
        <v>0</v>
      </c>
      <c r="E61" s="39">
        <v>0</v>
      </c>
      <c r="F61" s="39">
        <v>0</v>
      </c>
      <c r="G61" s="33">
        <v>0</v>
      </c>
      <c r="H61" s="43">
        <v>4.41254225805E-2</v>
      </c>
      <c r="I61" s="39">
        <v>74.2157767741935</v>
      </c>
      <c r="J61" s="39">
        <v>0</v>
      </c>
      <c r="K61" s="39">
        <v>0</v>
      </c>
      <c r="L61" s="33">
        <v>2.3125205806451001</v>
      </c>
      <c r="M61" s="43">
        <v>0</v>
      </c>
      <c r="N61" s="39">
        <v>0</v>
      </c>
      <c r="O61" s="39">
        <v>0</v>
      </c>
      <c r="P61" s="39">
        <v>0</v>
      </c>
      <c r="Q61" s="33">
        <v>0</v>
      </c>
      <c r="R61" s="43">
        <v>5.3779548387E-3</v>
      </c>
      <c r="S61" s="39">
        <v>21.5118193548387</v>
      </c>
      <c r="T61" s="39">
        <v>0</v>
      </c>
      <c r="U61" s="39">
        <v>0</v>
      </c>
      <c r="V61" s="33">
        <v>0</v>
      </c>
      <c r="W61" s="43">
        <v>0</v>
      </c>
      <c r="X61" s="39">
        <v>0</v>
      </c>
      <c r="Y61" s="39">
        <v>0</v>
      </c>
      <c r="Z61" s="39">
        <v>0</v>
      </c>
      <c r="AA61" s="33">
        <v>0</v>
      </c>
      <c r="AB61" s="43">
        <v>0</v>
      </c>
      <c r="AC61" s="39">
        <v>0</v>
      </c>
      <c r="AD61" s="39">
        <v>0</v>
      </c>
      <c r="AE61" s="39">
        <v>0</v>
      </c>
      <c r="AF61" s="33">
        <v>0</v>
      </c>
      <c r="AG61" s="43">
        <v>0</v>
      </c>
      <c r="AH61" s="39">
        <v>0</v>
      </c>
      <c r="AI61" s="39">
        <v>0</v>
      </c>
      <c r="AJ61" s="39">
        <v>0</v>
      </c>
      <c r="AK61" s="33">
        <v>0</v>
      </c>
      <c r="AL61" s="43">
        <v>0</v>
      </c>
      <c r="AM61" s="39">
        <v>0</v>
      </c>
      <c r="AN61" s="39">
        <v>0</v>
      </c>
      <c r="AO61" s="39">
        <v>0</v>
      </c>
      <c r="AP61" s="33">
        <v>0</v>
      </c>
      <c r="AQ61" s="43">
        <v>0</v>
      </c>
      <c r="AR61" s="39">
        <v>0</v>
      </c>
      <c r="AS61" s="39">
        <v>0</v>
      </c>
      <c r="AT61" s="39">
        <v>0</v>
      </c>
      <c r="AU61" s="33">
        <v>0</v>
      </c>
      <c r="AV61" s="43">
        <v>0.13987778187069999</v>
      </c>
      <c r="AW61" s="39">
        <v>7.3475448451287999</v>
      </c>
      <c r="AX61" s="39">
        <v>0</v>
      </c>
      <c r="AY61" s="39">
        <v>0</v>
      </c>
      <c r="AZ61" s="33">
        <v>2.2953321216123999</v>
      </c>
      <c r="BA61" s="43">
        <v>0</v>
      </c>
      <c r="BB61" s="39">
        <v>0</v>
      </c>
      <c r="BC61" s="39">
        <v>0</v>
      </c>
      <c r="BD61" s="39">
        <v>0</v>
      </c>
      <c r="BE61" s="33">
        <v>0</v>
      </c>
      <c r="BF61" s="43">
        <v>9.1038372579999999E-3</v>
      </c>
      <c r="BG61" s="39">
        <v>0</v>
      </c>
      <c r="BH61" s="39">
        <v>0</v>
      </c>
      <c r="BI61" s="39">
        <v>0</v>
      </c>
      <c r="BJ61" s="33">
        <v>0</v>
      </c>
      <c r="BK61" s="44">
        <f t="shared" si="3"/>
        <v>107.8814786729664</v>
      </c>
    </row>
    <row r="62" spans="1:63">
      <c r="A62" s="6"/>
      <c r="B62" s="11" t="s">
        <v>116</v>
      </c>
      <c r="C62" s="43">
        <v>0</v>
      </c>
      <c r="D62" s="39">
        <v>0</v>
      </c>
      <c r="E62" s="39">
        <v>0</v>
      </c>
      <c r="F62" s="39">
        <v>0</v>
      </c>
      <c r="G62" s="33">
        <v>0</v>
      </c>
      <c r="H62" s="43">
        <v>4.0146101032200003E-2</v>
      </c>
      <c r="I62" s="39">
        <v>132.56800741935382</v>
      </c>
      <c r="J62" s="39">
        <v>0</v>
      </c>
      <c r="K62" s="39">
        <v>0</v>
      </c>
      <c r="L62" s="33">
        <v>33.577755674290103</v>
      </c>
      <c r="M62" s="43">
        <v>0</v>
      </c>
      <c r="N62" s="39">
        <v>0</v>
      </c>
      <c r="O62" s="39">
        <v>0</v>
      </c>
      <c r="P62" s="39">
        <v>0</v>
      </c>
      <c r="Q62" s="33">
        <v>0</v>
      </c>
      <c r="R62" s="43">
        <v>0</v>
      </c>
      <c r="S62" s="39">
        <v>48.304132258064499</v>
      </c>
      <c r="T62" s="39">
        <v>0</v>
      </c>
      <c r="U62" s="39">
        <v>0</v>
      </c>
      <c r="V62" s="33">
        <v>0</v>
      </c>
      <c r="W62" s="43">
        <v>0</v>
      </c>
      <c r="X62" s="39">
        <v>0</v>
      </c>
      <c r="Y62" s="39">
        <v>0</v>
      </c>
      <c r="Z62" s="39">
        <v>0</v>
      </c>
      <c r="AA62" s="33">
        <v>0</v>
      </c>
      <c r="AB62" s="43">
        <v>0</v>
      </c>
      <c r="AC62" s="39">
        <v>0</v>
      </c>
      <c r="AD62" s="39">
        <v>0</v>
      </c>
      <c r="AE62" s="39">
        <v>0</v>
      </c>
      <c r="AF62" s="33">
        <v>0.34468507045160002</v>
      </c>
      <c r="AG62" s="43">
        <v>0</v>
      </c>
      <c r="AH62" s="39">
        <v>0</v>
      </c>
      <c r="AI62" s="39">
        <v>0</v>
      </c>
      <c r="AJ62" s="39">
        <v>0</v>
      </c>
      <c r="AK62" s="33">
        <v>0</v>
      </c>
      <c r="AL62" s="43">
        <v>0</v>
      </c>
      <c r="AM62" s="39">
        <v>0</v>
      </c>
      <c r="AN62" s="39">
        <v>0</v>
      </c>
      <c r="AO62" s="39">
        <v>0</v>
      </c>
      <c r="AP62" s="33">
        <v>0</v>
      </c>
      <c r="AQ62" s="43">
        <v>0</v>
      </c>
      <c r="AR62" s="39">
        <v>0</v>
      </c>
      <c r="AS62" s="39">
        <v>0</v>
      </c>
      <c r="AT62" s="39">
        <v>0</v>
      </c>
      <c r="AU62" s="33">
        <v>0</v>
      </c>
      <c r="AV62" s="43">
        <v>0.19163234493469997</v>
      </c>
      <c r="AW62" s="39">
        <v>7.7714423858061004</v>
      </c>
      <c r="AX62" s="39">
        <v>0</v>
      </c>
      <c r="AY62" s="39">
        <v>0</v>
      </c>
      <c r="AZ62" s="33">
        <v>14.116468416805498</v>
      </c>
      <c r="BA62" s="43">
        <v>0</v>
      </c>
      <c r="BB62" s="39">
        <v>0</v>
      </c>
      <c r="BC62" s="39">
        <v>0</v>
      </c>
      <c r="BD62" s="39">
        <v>0</v>
      </c>
      <c r="BE62" s="33">
        <v>0</v>
      </c>
      <c r="BF62" s="43">
        <v>9.1101464516E-3</v>
      </c>
      <c r="BG62" s="39">
        <v>0</v>
      </c>
      <c r="BH62" s="39">
        <v>0</v>
      </c>
      <c r="BI62" s="39">
        <v>0</v>
      </c>
      <c r="BJ62" s="33">
        <v>0</v>
      </c>
      <c r="BK62" s="44">
        <f t="shared" si="3"/>
        <v>236.92337981719012</v>
      </c>
    </row>
    <row r="63" spans="1:63">
      <c r="A63" s="6"/>
      <c r="B63" s="11" t="s">
        <v>117</v>
      </c>
      <c r="C63" s="43">
        <v>0</v>
      </c>
      <c r="D63" s="39">
        <v>0</v>
      </c>
      <c r="E63" s="39">
        <v>0</v>
      </c>
      <c r="F63" s="39">
        <v>0</v>
      </c>
      <c r="G63" s="33">
        <v>0</v>
      </c>
      <c r="H63" s="43">
        <v>2.68488709677E-2</v>
      </c>
      <c r="I63" s="39">
        <v>87.452325806451398</v>
      </c>
      <c r="J63" s="39">
        <v>0</v>
      </c>
      <c r="K63" s="39">
        <v>0</v>
      </c>
      <c r="L63" s="33">
        <v>16.109322580645099</v>
      </c>
      <c r="M63" s="43">
        <v>0</v>
      </c>
      <c r="N63" s="39">
        <v>0</v>
      </c>
      <c r="O63" s="39">
        <v>0</v>
      </c>
      <c r="P63" s="39">
        <v>0</v>
      </c>
      <c r="Q63" s="33">
        <v>0</v>
      </c>
      <c r="R63" s="43">
        <v>0</v>
      </c>
      <c r="S63" s="39">
        <v>5.3697741935483005</v>
      </c>
      <c r="T63" s="39">
        <v>0</v>
      </c>
      <c r="U63" s="39">
        <v>0</v>
      </c>
      <c r="V63" s="33">
        <v>0</v>
      </c>
      <c r="W63" s="43">
        <v>0</v>
      </c>
      <c r="X63" s="39">
        <v>0</v>
      </c>
      <c r="Y63" s="39">
        <v>0</v>
      </c>
      <c r="Z63" s="39">
        <v>0</v>
      </c>
      <c r="AA63" s="33">
        <v>0</v>
      </c>
      <c r="AB63" s="43">
        <v>0</v>
      </c>
      <c r="AC63" s="39">
        <v>0</v>
      </c>
      <c r="AD63" s="39">
        <v>0</v>
      </c>
      <c r="AE63" s="39">
        <v>0</v>
      </c>
      <c r="AF63" s="33">
        <v>0.57914947741930001</v>
      </c>
      <c r="AG63" s="43">
        <v>0</v>
      </c>
      <c r="AH63" s="39">
        <v>0</v>
      </c>
      <c r="AI63" s="39">
        <v>0</v>
      </c>
      <c r="AJ63" s="39">
        <v>0</v>
      </c>
      <c r="AK63" s="33">
        <v>0</v>
      </c>
      <c r="AL63" s="43">
        <v>0</v>
      </c>
      <c r="AM63" s="39">
        <v>0</v>
      </c>
      <c r="AN63" s="39">
        <v>0</v>
      </c>
      <c r="AO63" s="39">
        <v>0</v>
      </c>
      <c r="AP63" s="33">
        <v>0</v>
      </c>
      <c r="AQ63" s="43">
        <v>0</v>
      </c>
      <c r="AR63" s="39">
        <v>0</v>
      </c>
      <c r="AS63" s="39">
        <v>0</v>
      </c>
      <c r="AT63" s="39">
        <v>0</v>
      </c>
      <c r="AU63" s="33">
        <v>0</v>
      </c>
      <c r="AV63" s="43">
        <v>1.1797489354700002E-2</v>
      </c>
      <c r="AW63" s="39">
        <v>0.16087485483870001</v>
      </c>
      <c r="AX63" s="39">
        <v>0</v>
      </c>
      <c r="AY63" s="39">
        <v>0</v>
      </c>
      <c r="AZ63" s="33">
        <v>13.945168666935402</v>
      </c>
      <c r="BA63" s="43">
        <v>0</v>
      </c>
      <c r="BB63" s="39">
        <v>0</v>
      </c>
      <c r="BC63" s="39">
        <v>0</v>
      </c>
      <c r="BD63" s="39">
        <v>0</v>
      </c>
      <c r="BE63" s="33">
        <v>0</v>
      </c>
      <c r="BF63" s="43">
        <v>9.3307415806000004E-3</v>
      </c>
      <c r="BG63" s="39">
        <v>0</v>
      </c>
      <c r="BH63" s="39">
        <v>0</v>
      </c>
      <c r="BI63" s="39">
        <v>0</v>
      </c>
      <c r="BJ63" s="33">
        <v>4.8262456451612001</v>
      </c>
      <c r="BK63" s="44">
        <f t="shared" si="3"/>
        <v>128.49083832690241</v>
      </c>
    </row>
    <row r="64" spans="1:63">
      <c r="A64" s="6"/>
      <c r="B64" s="11" t="s">
        <v>118</v>
      </c>
      <c r="C64" s="43">
        <v>0</v>
      </c>
      <c r="D64" s="39">
        <v>0</v>
      </c>
      <c r="E64" s="39">
        <v>0</v>
      </c>
      <c r="F64" s="39">
        <v>0</v>
      </c>
      <c r="G64" s="33">
        <v>0</v>
      </c>
      <c r="H64" s="43">
        <v>0.12442898367709999</v>
      </c>
      <c r="I64" s="39">
        <v>17.791614677419204</v>
      </c>
      <c r="J64" s="39">
        <v>0</v>
      </c>
      <c r="K64" s="39">
        <v>0</v>
      </c>
      <c r="L64" s="33">
        <v>3.1978189941933999</v>
      </c>
      <c r="M64" s="43">
        <v>0</v>
      </c>
      <c r="N64" s="39">
        <v>0</v>
      </c>
      <c r="O64" s="39">
        <v>0</v>
      </c>
      <c r="P64" s="39">
        <v>0</v>
      </c>
      <c r="Q64" s="33">
        <v>0</v>
      </c>
      <c r="R64" s="43">
        <v>0</v>
      </c>
      <c r="S64" s="39">
        <v>0</v>
      </c>
      <c r="T64" s="39">
        <v>0</v>
      </c>
      <c r="U64" s="39">
        <v>0</v>
      </c>
      <c r="V64" s="33">
        <v>0</v>
      </c>
      <c r="W64" s="43">
        <v>0</v>
      </c>
      <c r="X64" s="39">
        <v>0</v>
      </c>
      <c r="Y64" s="39">
        <v>0</v>
      </c>
      <c r="Z64" s="39">
        <v>0</v>
      </c>
      <c r="AA64" s="33">
        <v>0</v>
      </c>
      <c r="AB64" s="43">
        <v>0</v>
      </c>
      <c r="AC64" s="39">
        <v>0.26828379032249999</v>
      </c>
      <c r="AD64" s="39">
        <v>0</v>
      </c>
      <c r="AE64" s="39">
        <v>0</v>
      </c>
      <c r="AF64" s="33">
        <v>0.91200327303210005</v>
      </c>
      <c r="AG64" s="43">
        <v>0</v>
      </c>
      <c r="AH64" s="39">
        <v>0</v>
      </c>
      <c r="AI64" s="39">
        <v>0</v>
      </c>
      <c r="AJ64" s="39">
        <v>0</v>
      </c>
      <c r="AK64" s="33">
        <v>0</v>
      </c>
      <c r="AL64" s="43">
        <v>0</v>
      </c>
      <c r="AM64" s="39">
        <v>0</v>
      </c>
      <c r="AN64" s="39">
        <v>0</v>
      </c>
      <c r="AO64" s="39">
        <v>0</v>
      </c>
      <c r="AP64" s="33">
        <v>0</v>
      </c>
      <c r="AQ64" s="43">
        <v>0</v>
      </c>
      <c r="AR64" s="39">
        <v>0</v>
      </c>
      <c r="AS64" s="39">
        <v>0</v>
      </c>
      <c r="AT64" s="39">
        <v>0</v>
      </c>
      <c r="AU64" s="33">
        <v>0</v>
      </c>
      <c r="AV64" s="43">
        <v>2.2898088234178995</v>
      </c>
      <c r="AW64" s="39">
        <v>34.357042902999204</v>
      </c>
      <c r="AX64" s="39">
        <v>0</v>
      </c>
      <c r="AY64" s="39">
        <v>0</v>
      </c>
      <c r="AZ64" s="33">
        <v>70.037966413415461</v>
      </c>
      <c r="BA64" s="43">
        <v>0</v>
      </c>
      <c r="BB64" s="39">
        <v>0</v>
      </c>
      <c r="BC64" s="39">
        <v>0</v>
      </c>
      <c r="BD64" s="39">
        <v>0</v>
      </c>
      <c r="BE64" s="33">
        <v>0</v>
      </c>
      <c r="BF64" s="43">
        <v>2.2535838387000004E-2</v>
      </c>
      <c r="BG64" s="39">
        <v>0.10194784032250001</v>
      </c>
      <c r="BH64" s="39">
        <v>0</v>
      </c>
      <c r="BI64" s="39">
        <v>0</v>
      </c>
      <c r="BJ64" s="33">
        <v>0.64924677258050001</v>
      </c>
      <c r="BK64" s="44">
        <f t="shared" si="3"/>
        <v>129.75269830976688</v>
      </c>
    </row>
    <row r="65" spans="1:63">
      <c r="A65" s="6"/>
      <c r="B65" s="11" t="s">
        <v>119</v>
      </c>
      <c r="C65" s="43">
        <v>0</v>
      </c>
      <c r="D65" s="39">
        <v>0</v>
      </c>
      <c r="E65" s="39">
        <v>0</v>
      </c>
      <c r="F65" s="39">
        <v>0</v>
      </c>
      <c r="G65" s="33">
        <v>0</v>
      </c>
      <c r="H65" s="43">
        <v>4.6056287419100006E-2</v>
      </c>
      <c r="I65" s="39">
        <v>358.8106112903219</v>
      </c>
      <c r="J65" s="39">
        <v>0</v>
      </c>
      <c r="K65" s="39">
        <v>0</v>
      </c>
      <c r="L65" s="33">
        <v>0.9104149838708</v>
      </c>
      <c r="M65" s="43">
        <v>0</v>
      </c>
      <c r="N65" s="39">
        <v>0</v>
      </c>
      <c r="O65" s="39">
        <v>0</v>
      </c>
      <c r="P65" s="39">
        <v>0</v>
      </c>
      <c r="Q65" s="33">
        <v>0</v>
      </c>
      <c r="R65" s="43">
        <v>0</v>
      </c>
      <c r="S65" s="39">
        <v>2.2492605483869998</v>
      </c>
      <c r="T65" s="39">
        <v>0</v>
      </c>
      <c r="U65" s="39">
        <v>0</v>
      </c>
      <c r="V65" s="33">
        <v>0</v>
      </c>
      <c r="W65" s="43">
        <v>0</v>
      </c>
      <c r="X65" s="39">
        <v>0</v>
      </c>
      <c r="Y65" s="39">
        <v>0</v>
      </c>
      <c r="Z65" s="39">
        <v>0</v>
      </c>
      <c r="AA65" s="33">
        <v>0</v>
      </c>
      <c r="AB65" s="43">
        <v>0</v>
      </c>
      <c r="AC65" s="39">
        <v>0</v>
      </c>
      <c r="AD65" s="39">
        <v>0</v>
      </c>
      <c r="AE65" s="39">
        <v>0</v>
      </c>
      <c r="AF65" s="33">
        <v>0.11600175451609999</v>
      </c>
      <c r="AG65" s="43">
        <v>0</v>
      </c>
      <c r="AH65" s="39">
        <v>0</v>
      </c>
      <c r="AI65" s="39">
        <v>0</v>
      </c>
      <c r="AJ65" s="39">
        <v>0</v>
      </c>
      <c r="AK65" s="33">
        <v>0</v>
      </c>
      <c r="AL65" s="43">
        <v>0</v>
      </c>
      <c r="AM65" s="39">
        <v>0</v>
      </c>
      <c r="AN65" s="39">
        <v>0</v>
      </c>
      <c r="AO65" s="39">
        <v>0</v>
      </c>
      <c r="AP65" s="33">
        <v>0</v>
      </c>
      <c r="AQ65" s="43">
        <v>0</v>
      </c>
      <c r="AR65" s="39">
        <v>0</v>
      </c>
      <c r="AS65" s="39">
        <v>0</v>
      </c>
      <c r="AT65" s="39">
        <v>0</v>
      </c>
      <c r="AU65" s="33">
        <v>0</v>
      </c>
      <c r="AV65" s="43">
        <v>0.84845627419320002</v>
      </c>
      <c r="AW65" s="39">
        <v>3.6807587255481993</v>
      </c>
      <c r="AX65" s="39">
        <v>0</v>
      </c>
      <c r="AY65" s="39">
        <v>0</v>
      </c>
      <c r="AZ65" s="33">
        <v>14.9737629653221</v>
      </c>
      <c r="BA65" s="43">
        <v>0</v>
      </c>
      <c r="BB65" s="39">
        <v>0</v>
      </c>
      <c r="BC65" s="39">
        <v>0</v>
      </c>
      <c r="BD65" s="39">
        <v>0</v>
      </c>
      <c r="BE65" s="33">
        <v>0</v>
      </c>
      <c r="BF65" s="43">
        <v>1.06925806451E-2</v>
      </c>
      <c r="BG65" s="39">
        <v>0</v>
      </c>
      <c r="BH65" s="39">
        <v>0</v>
      </c>
      <c r="BI65" s="39">
        <v>0</v>
      </c>
      <c r="BJ65" s="33">
        <v>0</v>
      </c>
      <c r="BK65" s="44">
        <f t="shared" si="3"/>
        <v>381.64601541022353</v>
      </c>
    </row>
    <row r="66" spans="1:63">
      <c r="A66" s="6"/>
      <c r="B66" s="11" t="s">
        <v>120</v>
      </c>
      <c r="C66" s="43">
        <v>0</v>
      </c>
      <c r="D66" s="39">
        <v>0</v>
      </c>
      <c r="E66" s="39">
        <v>0</v>
      </c>
      <c r="F66" s="39">
        <v>0</v>
      </c>
      <c r="G66" s="33">
        <v>0</v>
      </c>
      <c r="H66" s="43">
        <v>0.18912714283860002</v>
      </c>
      <c r="I66" s="39">
        <v>1.744935455</v>
      </c>
      <c r="J66" s="39">
        <v>0</v>
      </c>
      <c r="K66" s="39">
        <v>0</v>
      </c>
      <c r="L66" s="33">
        <v>5.0848518029998999</v>
      </c>
      <c r="M66" s="43">
        <v>0</v>
      </c>
      <c r="N66" s="39">
        <v>0</v>
      </c>
      <c r="O66" s="39">
        <v>0</v>
      </c>
      <c r="P66" s="39">
        <v>0</v>
      </c>
      <c r="Q66" s="33">
        <v>0</v>
      </c>
      <c r="R66" s="43">
        <v>5.4039499999999994E-4</v>
      </c>
      <c r="S66" s="39">
        <v>0</v>
      </c>
      <c r="T66" s="39">
        <v>0</v>
      </c>
      <c r="U66" s="39">
        <v>0</v>
      </c>
      <c r="V66" s="33">
        <v>0</v>
      </c>
      <c r="W66" s="43">
        <v>0</v>
      </c>
      <c r="X66" s="39">
        <v>0</v>
      </c>
      <c r="Y66" s="39">
        <v>0</v>
      </c>
      <c r="Z66" s="39">
        <v>0</v>
      </c>
      <c r="AA66" s="33">
        <v>0</v>
      </c>
      <c r="AB66" s="43">
        <v>0</v>
      </c>
      <c r="AC66" s="39">
        <v>0</v>
      </c>
      <c r="AD66" s="39">
        <v>0</v>
      </c>
      <c r="AE66" s="39">
        <v>0</v>
      </c>
      <c r="AF66" s="33">
        <v>2.3786260962255996</v>
      </c>
      <c r="AG66" s="43">
        <v>0</v>
      </c>
      <c r="AH66" s="39">
        <v>0</v>
      </c>
      <c r="AI66" s="39">
        <v>0</v>
      </c>
      <c r="AJ66" s="39">
        <v>0</v>
      </c>
      <c r="AK66" s="33">
        <v>0</v>
      </c>
      <c r="AL66" s="43">
        <v>0</v>
      </c>
      <c r="AM66" s="39">
        <v>0</v>
      </c>
      <c r="AN66" s="39">
        <v>0</v>
      </c>
      <c r="AO66" s="39">
        <v>0</v>
      </c>
      <c r="AP66" s="33">
        <v>0</v>
      </c>
      <c r="AQ66" s="43">
        <v>0</v>
      </c>
      <c r="AR66" s="39">
        <v>0</v>
      </c>
      <c r="AS66" s="39">
        <v>0</v>
      </c>
      <c r="AT66" s="39">
        <v>0</v>
      </c>
      <c r="AU66" s="33">
        <v>0</v>
      </c>
      <c r="AV66" s="43">
        <v>1.7719387010608998</v>
      </c>
      <c r="AW66" s="39">
        <v>8.8348689065800006</v>
      </c>
      <c r="AX66" s="39">
        <v>0</v>
      </c>
      <c r="AY66" s="39">
        <v>0</v>
      </c>
      <c r="AZ66" s="33">
        <v>48.288160417802303</v>
      </c>
      <c r="BA66" s="43">
        <v>0</v>
      </c>
      <c r="BB66" s="39">
        <v>0</v>
      </c>
      <c r="BC66" s="39">
        <v>0</v>
      </c>
      <c r="BD66" s="39">
        <v>0</v>
      </c>
      <c r="BE66" s="33">
        <v>0</v>
      </c>
      <c r="BF66" s="43">
        <v>5.1647969031899998E-2</v>
      </c>
      <c r="BG66" s="39">
        <v>0.10759993548379999</v>
      </c>
      <c r="BH66" s="39">
        <v>0</v>
      </c>
      <c r="BI66" s="39">
        <v>0</v>
      </c>
      <c r="BJ66" s="33">
        <v>5.3802438538708994</v>
      </c>
      <c r="BK66" s="44">
        <f t="shared" si="3"/>
        <v>73.83254067589391</v>
      </c>
    </row>
    <row r="67" spans="1:63">
      <c r="A67" s="6"/>
      <c r="B67" s="11" t="s">
        <v>121</v>
      </c>
      <c r="C67" s="43">
        <v>0</v>
      </c>
      <c r="D67" s="39">
        <v>0</v>
      </c>
      <c r="E67" s="39">
        <v>0</v>
      </c>
      <c r="F67" s="39">
        <v>0</v>
      </c>
      <c r="G67" s="33">
        <v>0</v>
      </c>
      <c r="H67" s="43">
        <v>1.03445561289E-2</v>
      </c>
      <c r="I67" s="39">
        <v>0</v>
      </c>
      <c r="J67" s="39">
        <v>0</v>
      </c>
      <c r="K67" s="39">
        <v>0</v>
      </c>
      <c r="L67" s="33">
        <v>0.3157811870967</v>
      </c>
      <c r="M67" s="43">
        <v>0</v>
      </c>
      <c r="N67" s="39">
        <v>0</v>
      </c>
      <c r="O67" s="39">
        <v>0</v>
      </c>
      <c r="P67" s="39">
        <v>0</v>
      </c>
      <c r="Q67" s="33">
        <v>0</v>
      </c>
      <c r="R67" s="43">
        <v>1.04000841612E-2</v>
      </c>
      <c r="S67" s="39">
        <v>0</v>
      </c>
      <c r="T67" s="39">
        <v>0</v>
      </c>
      <c r="U67" s="39">
        <v>0</v>
      </c>
      <c r="V67" s="33">
        <v>0</v>
      </c>
      <c r="W67" s="43">
        <v>0</v>
      </c>
      <c r="X67" s="39">
        <v>0</v>
      </c>
      <c r="Y67" s="39">
        <v>0</v>
      </c>
      <c r="Z67" s="39">
        <v>0</v>
      </c>
      <c r="AA67" s="33">
        <v>0</v>
      </c>
      <c r="AB67" s="43">
        <v>0</v>
      </c>
      <c r="AC67" s="39">
        <v>0</v>
      </c>
      <c r="AD67" s="39">
        <v>0</v>
      </c>
      <c r="AE67" s="39">
        <v>0</v>
      </c>
      <c r="AF67" s="33">
        <v>0</v>
      </c>
      <c r="AG67" s="43">
        <v>0</v>
      </c>
      <c r="AH67" s="39">
        <v>0</v>
      </c>
      <c r="AI67" s="39">
        <v>0</v>
      </c>
      <c r="AJ67" s="39">
        <v>0</v>
      </c>
      <c r="AK67" s="33">
        <v>0</v>
      </c>
      <c r="AL67" s="43">
        <v>0</v>
      </c>
      <c r="AM67" s="39">
        <v>0</v>
      </c>
      <c r="AN67" s="39">
        <v>0</v>
      </c>
      <c r="AO67" s="39">
        <v>0</v>
      </c>
      <c r="AP67" s="33">
        <v>0</v>
      </c>
      <c r="AQ67" s="43">
        <v>0</v>
      </c>
      <c r="AR67" s="39">
        <v>0</v>
      </c>
      <c r="AS67" s="39">
        <v>0</v>
      </c>
      <c r="AT67" s="39">
        <v>0</v>
      </c>
      <c r="AU67" s="33">
        <v>0</v>
      </c>
      <c r="AV67" s="43">
        <v>2.0165423145157</v>
      </c>
      <c r="AW67" s="39">
        <v>7.2799062741932996</v>
      </c>
      <c r="AX67" s="39">
        <v>0</v>
      </c>
      <c r="AY67" s="39">
        <v>0</v>
      </c>
      <c r="AZ67" s="33">
        <v>41.139957204838005</v>
      </c>
      <c r="BA67" s="43">
        <v>0</v>
      </c>
      <c r="BB67" s="39">
        <v>0</v>
      </c>
      <c r="BC67" s="39">
        <v>0</v>
      </c>
      <c r="BD67" s="39">
        <v>0</v>
      </c>
      <c r="BE67" s="33">
        <v>0</v>
      </c>
      <c r="BF67" s="43">
        <v>2.4029317741900001E-2</v>
      </c>
      <c r="BG67" s="39">
        <v>0</v>
      </c>
      <c r="BH67" s="39">
        <v>0</v>
      </c>
      <c r="BI67" s="39">
        <v>0</v>
      </c>
      <c r="BJ67" s="33">
        <v>0</v>
      </c>
      <c r="BK67" s="44">
        <f t="shared" si="3"/>
        <v>50.796960938675703</v>
      </c>
    </row>
    <row r="68" spans="1:63">
      <c r="A68" s="6"/>
      <c r="B68" s="11" t="s">
        <v>122</v>
      </c>
      <c r="C68" s="43">
        <v>0</v>
      </c>
      <c r="D68" s="39">
        <v>0</v>
      </c>
      <c r="E68" s="39">
        <v>0</v>
      </c>
      <c r="F68" s="39">
        <v>0</v>
      </c>
      <c r="G68" s="33">
        <v>0</v>
      </c>
      <c r="H68" s="43">
        <v>0.11486153064470001</v>
      </c>
      <c r="I68" s="39">
        <v>5.3423967741935003</v>
      </c>
      <c r="J68" s="39">
        <v>0</v>
      </c>
      <c r="K68" s="39">
        <v>0</v>
      </c>
      <c r="L68" s="33">
        <v>2.7465647525803001</v>
      </c>
      <c r="M68" s="43">
        <v>0</v>
      </c>
      <c r="N68" s="39">
        <v>0</v>
      </c>
      <c r="O68" s="39">
        <v>0</v>
      </c>
      <c r="P68" s="39">
        <v>0</v>
      </c>
      <c r="Q68" s="33">
        <v>0</v>
      </c>
      <c r="R68" s="43">
        <v>0</v>
      </c>
      <c r="S68" s="39">
        <v>0</v>
      </c>
      <c r="T68" s="39">
        <v>0</v>
      </c>
      <c r="U68" s="39">
        <v>0</v>
      </c>
      <c r="V68" s="33">
        <v>0</v>
      </c>
      <c r="W68" s="43">
        <v>0</v>
      </c>
      <c r="X68" s="39">
        <v>0</v>
      </c>
      <c r="Y68" s="39">
        <v>0</v>
      </c>
      <c r="Z68" s="39">
        <v>0</v>
      </c>
      <c r="AA68" s="33">
        <v>0</v>
      </c>
      <c r="AB68" s="43">
        <v>0</v>
      </c>
      <c r="AC68" s="39">
        <v>0</v>
      </c>
      <c r="AD68" s="39">
        <v>0</v>
      </c>
      <c r="AE68" s="39">
        <v>0</v>
      </c>
      <c r="AF68" s="33">
        <v>0</v>
      </c>
      <c r="AG68" s="43">
        <v>0</v>
      </c>
      <c r="AH68" s="39">
        <v>0</v>
      </c>
      <c r="AI68" s="39">
        <v>0</v>
      </c>
      <c r="AJ68" s="39">
        <v>0</v>
      </c>
      <c r="AK68" s="33">
        <v>0</v>
      </c>
      <c r="AL68" s="43">
        <v>0</v>
      </c>
      <c r="AM68" s="39">
        <v>0</v>
      </c>
      <c r="AN68" s="39">
        <v>0</v>
      </c>
      <c r="AO68" s="39">
        <v>0</v>
      </c>
      <c r="AP68" s="33">
        <v>0</v>
      </c>
      <c r="AQ68" s="43">
        <v>0</v>
      </c>
      <c r="AR68" s="39">
        <v>0</v>
      </c>
      <c r="AS68" s="39">
        <v>0</v>
      </c>
      <c r="AT68" s="39">
        <v>0</v>
      </c>
      <c r="AU68" s="33">
        <v>0</v>
      </c>
      <c r="AV68" s="43">
        <v>5.0088153324185001</v>
      </c>
      <c r="AW68" s="39">
        <v>0.58617722580629994</v>
      </c>
      <c r="AX68" s="39">
        <v>0</v>
      </c>
      <c r="AY68" s="39">
        <v>0</v>
      </c>
      <c r="AZ68" s="33">
        <v>20.222555412127203</v>
      </c>
      <c r="BA68" s="43">
        <v>0</v>
      </c>
      <c r="BB68" s="39">
        <v>0</v>
      </c>
      <c r="BC68" s="39">
        <v>0</v>
      </c>
      <c r="BD68" s="39">
        <v>0</v>
      </c>
      <c r="BE68" s="33">
        <v>0</v>
      </c>
      <c r="BF68" s="43">
        <v>2.6644419354000001E-3</v>
      </c>
      <c r="BG68" s="39">
        <v>0</v>
      </c>
      <c r="BH68" s="39">
        <v>0</v>
      </c>
      <c r="BI68" s="39">
        <v>0</v>
      </c>
      <c r="BJ68" s="33">
        <v>0</v>
      </c>
      <c r="BK68" s="44">
        <f t="shared" si="3"/>
        <v>34.0240354697059</v>
      </c>
    </row>
    <row r="69" spans="1:63">
      <c r="A69" s="6"/>
      <c r="B69" s="11" t="s">
        <v>123</v>
      </c>
      <c r="C69" s="43">
        <v>0</v>
      </c>
      <c r="D69" s="39">
        <v>0</v>
      </c>
      <c r="E69" s="39">
        <v>0</v>
      </c>
      <c r="F69" s="39">
        <v>0</v>
      </c>
      <c r="G69" s="33">
        <v>0</v>
      </c>
      <c r="H69" s="43">
        <v>1.6006403225799999E-2</v>
      </c>
      <c r="I69" s="39">
        <v>54.4319970424514</v>
      </c>
      <c r="J69" s="39">
        <v>0</v>
      </c>
      <c r="K69" s="39">
        <v>0</v>
      </c>
      <c r="L69" s="33">
        <v>0.62250638099990008</v>
      </c>
      <c r="M69" s="43">
        <v>0</v>
      </c>
      <c r="N69" s="39">
        <v>0</v>
      </c>
      <c r="O69" s="39">
        <v>0</v>
      </c>
      <c r="P69" s="39">
        <v>0</v>
      </c>
      <c r="Q69" s="33">
        <v>0</v>
      </c>
      <c r="R69" s="43">
        <v>0</v>
      </c>
      <c r="S69" s="39">
        <v>0</v>
      </c>
      <c r="T69" s="39">
        <v>0</v>
      </c>
      <c r="U69" s="39">
        <v>0</v>
      </c>
      <c r="V69" s="33">
        <v>0</v>
      </c>
      <c r="W69" s="43">
        <v>0</v>
      </c>
      <c r="X69" s="39">
        <v>0</v>
      </c>
      <c r="Y69" s="39">
        <v>0</v>
      </c>
      <c r="Z69" s="39">
        <v>0</v>
      </c>
      <c r="AA69" s="33">
        <v>0</v>
      </c>
      <c r="AB69" s="43">
        <v>0</v>
      </c>
      <c r="AC69" s="39">
        <v>0</v>
      </c>
      <c r="AD69" s="39">
        <v>0</v>
      </c>
      <c r="AE69" s="39">
        <v>0</v>
      </c>
      <c r="AF69" s="33">
        <v>0.54283327961290007</v>
      </c>
      <c r="AG69" s="43">
        <v>0</v>
      </c>
      <c r="AH69" s="39">
        <v>0</v>
      </c>
      <c r="AI69" s="39">
        <v>0</v>
      </c>
      <c r="AJ69" s="39">
        <v>0</v>
      </c>
      <c r="AK69" s="33">
        <v>0</v>
      </c>
      <c r="AL69" s="43">
        <v>0</v>
      </c>
      <c r="AM69" s="39">
        <v>0</v>
      </c>
      <c r="AN69" s="39">
        <v>0</v>
      </c>
      <c r="AO69" s="39">
        <v>0</v>
      </c>
      <c r="AP69" s="33">
        <v>0</v>
      </c>
      <c r="AQ69" s="43">
        <v>0</v>
      </c>
      <c r="AR69" s="39">
        <v>0</v>
      </c>
      <c r="AS69" s="39">
        <v>0</v>
      </c>
      <c r="AT69" s="39">
        <v>0</v>
      </c>
      <c r="AU69" s="33">
        <v>0</v>
      </c>
      <c r="AV69" s="43">
        <v>1.9993577677399999E-2</v>
      </c>
      <c r="AW69" s="39">
        <v>54.045490498677196</v>
      </c>
      <c r="AX69" s="39">
        <v>0</v>
      </c>
      <c r="AY69" s="39">
        <v>0</v>
      </c>
      <c r="AZ69" s="33">
        <v>19.855632228128698</v>
      </c>
      <c r="BA69" s="43">
        <v>0</v>
      </c>
      <c r="BB69" s="39">
        <v>0</v>
      </c>
      <c r="BC69" s="39">
        <v>0</v>
      </c>
      <c r="BD69" s="39">
        <v>0</v>
      </c>
      <c r="BE69" s="33">
        <v>0</v>
      </c>
      <c r="BF69" s="43">
        <v>0</v>
      </c>
      <c r="BG69" s="39">
        <v>0</v>
      </c>
      <c r="BH69" s="39">
        <v>0</v>
      </c>
      <c r="BI69" s="39">
        <v>0</v>
      </c>
      <c r="BJ69" s="33">
        <v>0</v>
      </c>
      <c r="BK69" s="44">
        <f t="shared" si="3"/>
        <v>129.53445941077331</v>
      </c>
    </row>
    <row r="70" spans="1:63">
      <c r="A70" s="6"/>
      <c r="B70" s="11" t="s">
        <v>124</v>
      </c>
      <c r="C70" s="43">
        <v>0</v>
      </c>
      <c r="D70" s="39">
        <v>0</v>
      </c>
      <c r="E70" s="39">
        <v>0</v>
      </c>
      <c r="F70" s="39">
        <v>0</v>
      </c>
      <c r="G70" s="33">
        <v>0</v>
      </c>
      <c r="H70" s="43">
        <v>1.49200332256E-2</v>
      </c>
      <c r="I70" s="39">
        <v>99.781179193548098</v>
      </c>
      <c r="J70" s="39">
        <v>0</v>
      </c>
      <c r="K70" s="39">
        <v>0</v>
      </c>
      <c r="L70" s="33">
        <v>53.027235250451504</v>
      </c>
      <c r="M70" s="43">
        <v>0</v>
      </c>
      <c r="N70" s="39">
        <v>0</v>
      </c>
      <c r="O70" s="39">
        <v>0</v>
      </c>
      <c r="P70" s="39">
        <v>0</v>
      </c>
      <c r="Q70" s="33">
        <v>0</v>
      </c>
      <c r="R70" s="43">
        <v>4.2687135482999995E-3</v>
      </c>
      <c r="S70" s="39">
        <v>0</v>
      </c>
      <c r="T70" s="39">
        <v>0</v>
      </c>
      <c r="U70" s="39">
        <v>0</v>
      </c>
      <c r="V70" s="33">
        <v>0.53358919354830003</v>
      </c>
      <c r="W70" s="43">
        <v>0</v>
      </c>
      <c r="X70" s="39">
        <v>0</v>
      </c>
      <c r="Y70" s="39">
        <v>0</v>
      </c>
      <c r="Z70" s="39">
        <v>0</v>
      </c>
      <c r="AA70" s="33">
        <v>0</v>
      </c>
      <c r="AB70" s="43">
        <v>1.3329887096699999E-2</v>
      </c>
      <c r="AC70" s="39">
        <v>0</v>
      </c>
      <c r="AD70" s="39">
        <v>0</v>
      </c>
      <c r="AE70" s="39">
        <v>0</v>
      </c>
      <c r="AF70" s="33">
        <v>5.3319548387096001</v>
      </c>
      <c r="AG70" s="43">
        <v>0</v>
      </c>
      <c r="AH70" s="39">
        <v>0</v>
      </c>
      <c r="AI70" s="39">
        <v>0</v>
      </c>
      <c r="AJ70" s="39">
        <v>0</v>
      </c>
      <c r="AK70" s="33">
        <v>0</v>
      </c>
      <c r="AL70" s="43">
        <v>0</v>
      </c>
      <c r="AM70" s="39">
        <v>0</v>
      </c>
      <c r="AN70" s="39">
        <v>0</v>
      </c>
      <c r="AO70" s="39">
        <v>0</v>
      </c>
      <c r="AP70" s="33">
        <v>0</v>
      </c>
      <c r="AQ70" s="43">
        <v>0</v>
      </c>
      <c r="AR70" s="39">
        <v>0</v>
      </c>
      <c r="AS70" s="39">
        <v>0</v>
      </c>
      <c r="AT70" s="39">
        <v>0</v>
      </c>
      <c r="AU70" s="33">
        <v>0</v>
      </c>
      <c r="AV70" s="43">
        <v>0.22339291174160003</v>
      </c>
      <c r="AW70" s="39">
        <v>32.364965870967396</v>
      </c>
      <c r="AX70" s="39">
        <v>0</v>
      </c>
      <c r="AY70" s="39">
        <v>0</v>
      </c>
      <c r="AZ70" s="33">
        <v>10.075361679579398</v>
      </c>
      <c r="BA70" s="43">
        <v>0</v>
      </c>
      <c r="BB70" s="39">
        <v>0</v>
      </c>
      <c r="BC70" s="39">
        <v>0</v>
      </c>
      <c r="BD70" s="39">
        <v>0</v>
      </c>
      <c r="BE70" s="33">
        <v>0</v>
      </c>
      <c r="BF70" s="43">
        <v>7.3580976773E-3</v>
      </c>
      <c r="BG70" s="39">
        <v>0</v>
      </c>
      <c r="BH70" s="39">
        <v>0</v>
      </c>
      <c r="BI70" s="39">
        <v>0</v>
      </c>
      <c r="BJ70" s="33">
        <v>0</v>
      </c>
      <c r="BK70" s="44">
        <f t="shared" si="3"/>
        <v>201.37755567009376</v>
      </c>
    </row>
    <row r="71" spans="1:63">
      <c r="A71" s="6"/>
      <c r="B71" s="11" t="s">
        <v>168</v>
      </c>
      <c r="C71" s="43">
        <v>0</v>
      </c>
      <c r="D71" s="39">
        <v>0</v>
      </c>
      <c r="E71" s="39">
        <v>0</v>
      </c>
      <c r="F71" s="39">
        <v>0</v>
      </c>
      <c r="G71" s="33">
        <v>0</v>
      </c>
      <c r="H71" s="43">
        <v>3.6806602645100002E-2</v>
      </c>
      <c r="I71" s="39">
        <v>1.0762164516129</v>
      </c>
      <c r="J71" s="39">
        <v>0</v>
      </c>
      <c r="K71" s="39">
        <v>0</v>
      </c>
      <c r="L71" s="33">
        <v>0.2154992790644</v>
      </c>
      <c r="M71" s="43">
        <v>0</v>
      </c>
      <c r="N71" s="39">
        <v>0</v>
      </c>
      <c r="O71" s="39">
        <v>0</v>
      </c>
      <c r="P71" s="39">
        <v>0</v>
      </c>
      <c r="Q71" s="33">
        <v>0</v>
      </c>
      <c r="R71" s="43">
        <v>4.3048658064000003E-3</v>
      </c>
      <c r="S71" s="39">
        <v>0</v>
      </c>
      <c r="T71" s="39">
        <v>0</v>
      </c>
      <c r="U71" s="39">
        <v>0</v>
      </c>
      <c r="V71" s="33">
        <v>0</v>
      </c>
      <c r="W71" s="43">
        <v>0</v>
      </c>
      <c r="X71" s="39">
        <v>0</v>
      </c>
      <c r="Y71" s="39">
        <v>0</v>
      </c>
      <c r="Z71" s="39">
        <v>0</v>
      </c>
      <c r="AA71" s="33">
        <v>0</v>
      </c>
      <c r="AB71" s="43">
        <v>0</v>
      </c>
      <c r="AC71" s="39">
        <v>0</v>
      </c>
      <c r="AD71" s="39">
        <v>0</v>
      </c>
      <c r="AE71" s="39">
        <v>0</v>
      </c>
      <c r="AF71" s="33">
        <v>0</v>
      </c>
      <c r="AG71" s="43">
        <v>0</v>
      </c>
      <c r="AH71" s="39">
        <v>0</v>
      </c>
      <c r="AI71" s="39">
        <v>0</v>
      </c>
      <c r="AJ71" s="39">
        <v>0</v>
      </c>
      <c r="AK71" s="33">
        <v>0</v>
      </c>
      <c r="AL71" s="43">
        <v>0</v>
      </c>
      <c r="AM71" s="39">
        <v>0</v>
      </c>
      <c r="AN71" s="39">
        <v>0</v>
      </c>
      <c r="AO71" s="39">
        <v>0</v>
      </c>
      <c r="AP71" s="33">
        <v>0</v>
      </c>
      <c r="AQ71" s="43">
        <v>0</v>
      </c>
      <c r="AR71" s="39">
        <v>0</v>
      </c>
      <c r="AS71" s="39">
        <v>0</v>
      </c>
      <c r="AT71" s="39">
        <v>0</v>
      </c>
      <c r="AU71" s="33">
        <v>0</v>
      </c>
      <c r="AV71" s="43">
        <v>1.5967125922884997</v>
      </c>
      <c r="AW71" s="39">
        <v>7.5147222612897009</v>
      </c>
      <c r="AX71" s="39">
        <v>0</v>
      </c>
      <c r="AY71" s="39">
        <v>0</v>
      </c>
      <c r="AZ71" s="33">
        <v>25.744793852771299</v>
      </c>
      <c r="BA71" s="43">
        <v>0</v>
      </c>
      <c r="BB71" s="39">
        <v>0</v>
      </c>
      <c r="BC71" s="39">
        <v>0</v>
      </c>
      <c r="BD71" s="39">
        <v>0</v>
      </c>
      <c r="BE71" s="33">
        <v>0</v>
      </c>
      <c r="BF71" s="43">
        <v>8.1579904773900008E-2</v>
      </c>
      <c r="BG71" s="39">
        <v>0.42880012903219999</v>
      </c>
      <c r="BH71" s="39">
        <v>0</v>
      </c>
      <c r="BI71" s="39">
        <v>0</v>
      </c>
      <c r="BJ71" s="33">
        <v>0.48240014516110002</v>
      </c>
      <c r="BK71" s="44">
        <f t="shared" si="3"/>
        <v>37.1818360844455</v>
      </c>
    </row>
    <row r="72" spans="1:63">
      <c r="A72" s="6"/>
      <c r="B72" s="11" t="s">
        <v>170</v>
      </c>
      <c r="C72" s="43">
        <v>0</v>
      </c>
      <c r="D72" s="39">
        <v>0</v>
      </c>
      <c r="E72" s="39">
        <v>0</v>
      </c>
      <c r="F72" s="39">
        <v>0</v>
      </c>
      <c r="G72" s="33">
        <v>0</v>
      </c>
      <c r="H72" s="43">
        <v>9.3593869677099997E-2</v>
      </c>
      <c r="I72" s="39">
        <v>1.8783173387095999</v>
      </c>
      <c r="J72" s="39">
        <v>0</v>
      </c>
      <c r="K72" s="39">
        <v>0</v>
      </c>
      <c r="L72" s="33">
        <v>6.0199851822579005</v>
      </c>
      <c r="M72" s="43">
        <v>0</v>
      </c>
      <c r="N72" s="39">
        <v>0</v>
      </c>
      <c r="O72" s="39">
        <v>0</v>
      </c>
      <c r="P72" s="39">
        <v>0</v>
      </c>
      <c r="Q72" s="33">
        <v>0</v>
      </c>
      <c r="R72" s="43">
        <v>0</v>
      </c>
      <c r="S72" s="39">
        <v>0</v>
      </c>
      <c r="T72" s="39">
        <v>0</v>
      </c>
      <c r="U72" s="39">
        <v>0</v>
      </c>
      <c r="V72" s="33">
        <v>0</v>
      </c>
      <c r="W72" s="43">
        <v>0</v>
      </c>
      <c r="X72" s="39">
        <v>0</v>
      </c>
      <c r="Y72" s="39">
        <v>0</v>
      </c>
      <c r="Z72" s="39">
        <v>0</v>
      </c>
      <c r="AA72" s="33">
        <v>0</v>
      </c>
      <c r="AB72" s="43">
        <v>0</v>
      </c>
      <c r="AC72" s="39">
        <v>0</v>
      </c>
      <c r="AD72" s="39">
        <v>0</v>
      </c>
      <c r="AE72" s="39">
        <v>0</v>
      </c>
      <c r="AF72" s="33">
        <v>0.42756206451610002</v>
      </c>
      <c r="AG72" s="43">
        <v>0</v>
      </c>
      <c r="AH72" s="39">
        <v>0</v>
      </c>
      <c r="AI72" s="39">
        <v>0</v>
      </c>
      <c r="AJ72" s="39">
        <v>0</v>
      </c>
      <c r="AK72" s="33">
        <v>0</v>
      </c>
      <c r="AL72" s="43">
        <v>0</v>
      </c>
      <c r="AM72" s="39">
        <v>0</v>
      </c>
      <c r="AN72" s="39">
        <v>0</v>
      </c>
      <c r="AO72" s="39">
        <v>0</v>
      </c>
      <c r="AP72" s="33">
        <v>0</v>
      </c>
      <c r="AQ72" s="43">
        <v>0</v>
      </c>
      <c r="AR72" s="39">
        <v>0</v>
      </c>
      <c r="AS72" s="39">
        <v>0</v>
      </c>
      <c r="AT72" s="39">
        <v>0</v>
      </c>
      <c r="AU72" s="33">
        <v>0</v>
      </c>
      <c r="AV72" s="43">
        <v>1.0464522837403001</v>
      </c>
      <c r="AW72" s="39">
        <v>11.355211148451001</v>
      </c>
      <c r="AX72" s="39">
        <v>0</v>
      </c>
      <c r="AY72" s="39">
        <v>0</v>
      </c>
      <c r="AZ72" s="33">
        <v>41.194380544997905</v>
      </c>
      <c r="BA72" s="43">
        <v>0</v>
      </c>
      <c r="BB72" s="39">
        <v>0</v>
      </c>
      <c r="BC72" s="39">
        <v>0</v>
      </c>
      <c r="BD72" s="39">
        <v>0</v>
      </c>
      <c r="BE72" s="33">
        <v>0</v>
      </c>
      <c r="BF72" s="43">
        <v>0.13601414290300001</v>
      </c>
      <c r="BG72" s="39">
        <v>0</v>
      </c>
      <c r="BH72" s="39">
        <v>0</v>
      </c>
      <c r="BI72" s="39">
        <v>0</v>
      </c>
      <c r="BJ72" s="33">
        <v>0.71616645806439994</v>
      </c>
      <c r="BK72" s="44">
        <f t="shared" si="3"/>
        <v>62.867683033317306</v>
      </c>
    </row>
    <row r="73" spans="1:63">
      <c r="A73" s="6"/>
      <c r="B73" s="11" t="s">
        <v>172</v>
      </c>
      <c r="C73" s="43">
        <v>0</v>
      </c>
      <c r="D73" s="39">
        <v>0</v>
      </c>
      <c r="E73" s="39">
        <v>0</v>
      </c>
      <c r="F73" s="39">
        <v>0</v>
      </c>
      <c r="G73" s="33">
        <v>0</v>
      </c>
      <c r="H73" s="43">
        <v>2.7957645161E-3</v>
      </c>
      <c r="I73" s="39">
        <v>0</v>
      </c>
      <c r="J73" s="39">
        <v>0</v>
      </c>
      <c r="K73" s="39">
        <v>0</v>
      </c>
      <c r="L73" s="33">
        <v>0</v>
      </c>
      <c r="M73" s="43">
        <v>0</v>
      </c>
      <c r="N73" s="39">
        <v>0</v>
      </c>
      <c r="O73" s="39">
        <v>0</v>
      </c>
      <c r="P73" s="39">
        <v>0</v>
      </c>
      <c r="Q73" s="33">
        <v>0</v>
      </c>
      <c r="R73" s="43">
        <v>5.5915290320000008E-4</v>
      </c>
      <c r="S73" s="39">
        <v>0</v>
      </c>
      <c r="T73" s="39">
        <v>0</v>
      </c>
      <c r="U73" s="39">
        <v>0</v>
      </c>
      <c r="V73" s="33">
        <v>0</v>
      </c>
      <c r="W73" s="43">
        <v>0</v>
      </c>
      <c r="X73" s="39">
        <v>0</v>
      </c>
      <c r="Y73" s="39">
        <v>0</v>
      </c>
      <c r="Z73" s="39">
        <v>0</v>
      </c>
      <c r="AA73" s="33">
        <v>0</v>
      </c>
      <c r="AB73" s="43">
        <v>4.7871479612900003E-2</v>
      </c>
      <c r="AC73" s="39">
        <v>0</v>
      </c>
      <c r="AD73" s="39">
        <v>0</v>
      </c>
      <c r="AE73" s="39">
        <v>0</v>
      </c>
      <c r="AF73" s="33">
        <v>0.40960265161280007</v>
      </c>
      <c r="AG73" s="43">
        <v>0</v>
      </c>
      <c r="AH73" s="39">
        <v>0</v>
      </c>
      <c r="AI73" s="39">
        <v>0</v>
      </c>
      <c r="AJ73" s="39">
        <v>0</v>
      </c>
      <c r="AK73" s="33">
        <v>0</v>
      </c>
      <c r="AL73" s="43">
        <v>0</v>
      </c>
      <c r="AM73" s="39">
        <v>0</v>
      </c>
      <c r="AN73" s="39">
        <v>0</v>
      </c>
      <c r="AO73" s="39">
        <v>0</v>
      </c>
      <c r="AP73" s="33">
        <v>0</v>
      </c>
      <c r="AQ73" s="43">
        <v>0</v>
      </c>
      <c r="AR73" s="39">
        <v>0</v>
      </c>
      <c r="AS73" s="39">
        <v>0</v>
      </c>
      <c r="AT73" s="39">
        <v>0</v>
      </c>
      <c r="AU73" s="33">
        <v>0</v>
      </c>
      <c r="AV73" s="43">
        <v>3.7774297774785994</v>
      </c>
      <c r="AW73" s="39">
        <v>1.5068949442578998</v>
      </c>
      <c r="AX73" s="39">
        <v>0</v>
      </c>
      <c r="AY73" s="39">
        <v>0</v>
      </c>
      <c r="AZ73" s="33">
        <v>35.700489919028911</v>
      </c>
      <c r="BA73" s="43">
        <v>0</v>
      </c>
      <c r="BB73" s="39">
        <v>0</v>
      </c>
      <c r="BC73" s="39">
        <v>0</v>
      </c>
      <c r="BD73" s="39">
        <v>0</v>
      </c>
      <c r="BE73" s="33">
        <v>0</v>
      </c>
      <c r="BF73" s="43">
        <v>0.24075395109610004</v>
      </c>
      <c r="BG73" s="39">
        <v>0</v>
      </c>
      <c r="BH73" s="39">
        <v>0</v>
      </c>
      <c r="BI73" s="39">
        <v>0</v>
      </c>
      <c r="BJ73" s="33">
        <v>0.70850188387070001</v>
      </c>
      <c r="BK73" s="44">
        <f t="shared" si="3"/>
        <v>42.394899524377216</v>
      </c>
    </row>
    <row r="74" spans="1:63">
      <c r="A74" s="6"/>
      <c r="B74" s="11" t="s">
        <v>169</v>
      </c>
      <c r="C74" s="43">
        <v>0</v>
      </c>
      <c r="D74" s="39">
        <v>0</v>
      </c>
      <c r="E74" s="39">
        <v>0</v>
      </c>
      <c r="F74" s="39">
        <v>0</v>
      </c>
      <c r="G74" s="33">
        <v>0</v>
      </c>
      <c r="H74" s="43">
        <v>0.1015686472256</v>
      </c>
      <c r="I74" s="39">
        <v>4.2497341935400001E-2</v>
      </c>
      <c r="J74" s="39">
        <v>0</v>
      </c>
      <c r="K74" s="39">
        <v>0</v>
      </c>
      <c r="L74" s="33">
        <v>0.1126818370967</v>
      </c>
      <c r="M74" s="43">
        <v>0</v>
      </c>
      <c r="N74" s="39">
        <v>0</v>
      </c>
      <c r="O74" s="39">
        <v>0</v>
      </c>
      <c r="P74" s="39">
        <v>0</v>
      </c>
      <c r="Q74" s="33">
        <v>0</v>
      </c>
      <c r="R74" s="43">
        <v>0</v>
      </c>
      <c r="S74" s="39">
        <v>0</v>
      </c>
      <c r="T74" s="39">
        <v>0</v>
      </c>
      <c r="U74" s="39">
        <v>0</v>
      </c>
      <c r="V74" s="33">
        <v>0</v>
      </c>
      <c r="W74" s="43">
        <v>0</v>
      </c>
      <c r="X74" s="39">
        <v>0</v>
      </c>
      <c r="Y74" s="39">
        <v>0</v>
      </c>
      <c r="Z74" s="39">
        <v>0</v>
      </c>
      <c r="AA74" s="33">
        <v>0</v>
      </c>
      <c r="AB74" s="43">
        <v>0</v>
      </c>
      <c r="AC74" s="39">
        <v>0</v>
      </c>
      <c r="AD74" s="39">
        <v>0</v>
      </c>
      <c r="AE74" s="39">
        <v>0</v>
      </c>
      <c r="AF74" s="33">
        <v>0</v>
      </c>
      <c r="AG74" s="43">
        <v>0</v>
      </c>
      <c r="AH74" s="39">
        <v>0</v>
      </c>
      <c r="AI74" s="39">
        <v>0</v>
      </c>
      <c r="AJ74" s="39">
        <v>0</v>
      </c>
      <c r="AK74" s="33">
        <v>0</v>
      </c>
      <c r="AL74" s="43">
        <v>0</v>
      </c>
      <c r="AM74" s="39">
        <v>0</v>
      </c>
      <c r="AN74" s="39">
        <v>0</v>
      </c>
      <c r="AO74" s="39">
        <v>0</v>
      </c>
      <c r="AP74" s="33">
        <v>0</v>
      </c>
      <c r="AQ74" s="43">
        <v>0</v>
      </c>
      <c r="AR74" s="39">
        <v>0</v>
      </c>
      <c r="AS74" s="39">
        <v>0</v>
      </c>
      <c r="AT74" s="39">
        <v>0</v>
      </c>
      <c r="AU74" s="33">
        <v>0</v>
      </c>
      <c r="AV74" s="43">
        <v>1.3137114024483998</v>
      </c>
      <c r="AW74" s="39">
        <v>9.4631336243544997</v>
      </c>
      <c r="AX74" s="39">
        <v>0</v>
      </c>
      <c r="AY74" s="39">
        <v>0</v>
      </c>
      <c r="AZ74" s="33">
        <v>24.2223264082876</v>
      </c>
      <c r="BA74" s="43">
        <v>0</v>
      </c>
      <c r="BB74" s="39">
        <v>0</v>
      </c>
      <c r="BC74" s="39">
        <v>0</v>
      </c>
      <c r="BD74" s="39">
        <v>0</v>
      </c>
      <c r="BE74" s="33">
        <v>0</v>
      </c>
      <c r="BF74" s="43">
        <v>8.7116771838200005E-2</v>
      </c>
      <c r="BG74" s="39">
        <v>0</v>
      </c>
      <c r="BH74" s="39">
        <v>0</v>
      </c>
      <c r="BI74" s="39">
        <v>0</v>
      </c>
      <c r="BJ74" s="33">
        <v>3.6411012903223998</v>
      </c>
      <c r="BK74" s="44">
        <f t="shared" si="3"/>
        <v>38.98413732350879</v>
      </c>
    </row>
    <row r="75" spans="1:63">
      <c r="A75" s="6"/>
      <c r="B75" s="11" t="s">
        <v>171</v>
      </c>
      <c r="C75" s="43">
        <v>0</v>
      </c>
      <c r="D75" s="39">
        <v>0</v>
      </c>
      <c r="E75" s="39">
        <v>0</v>
      </c>
      <c r="F75" s="39">
        <v>0</v>
      </c>
      <c r="G75" s="33">
        <v>0</v>
      </c>
      <c r="H75" s="43">
        <v>9.24004713546E-2</v>
      </c>
      <c r="I75" s="39">
        <v>0</v>
      </c>
      <c r="J75" s="39">
        <v>0</v>
      </c>
      <c r="K75" s="39">
        <v>0</v>
      </c>
      <c r="L75" s="33">
        <v>0.25531149261280001</v>
      </c>
      <c r="M75" s="43">
        <v>0</v>
      </c>
      <c r="N75" s="39">
        <v>0</v>
      </c>
      <c r="O75" s="39">
        <v>0</v>
      </c>
      <c r="P75" s="39">
        <v>0</v>
      </c>
      <c r="Q75" s="33">
        <v>0</v>
      </c>
      <c r="R75" s="43">
        <v>0</v>
      </c>
      <c r="S75" s="39">
        <v>0</v>
      </c>
      <c r="T75" s="39">
        <v>0</v>
      </c>
      <c r="U75" s="39">
        <v>0</v>
      </c>
      <c r="V75" s="33">
        <v>0</v>
      </c>
      <c r="W75" s="43">
        <v>0</v>
      </c>
      <c r="X75" s="39">
        <v>0</v>
      </c>
      <c r="Y75" s="39">
        <v>0</v>
      </c>
      <c r="Z75" s="39">
        <v>0</v>
      </c>
      <c r="AA75" s="33">
        <v>0</v>
      </c>
      <c r="AB75" s="43">
        <v>0</v>
      </c>
      <c r="AC75" s="39">
        <v>0</v>
      </c>
      <c r="AD75" s="39">
        <v>0</v>
      </c>
      <c r="AE75" s="39">
        <v>0</v>
      </c>
      <c r="AF75" s="33">
        <v>0</v>
      </c>
      <c r="AG75" s="43">
        <v>0</v>
      </c>
      <c r="AH75" s="39">
        <v>0</v>
      </c>
      <c r="AI75" s="39">
        <v>0</v>
      </c>
      <c r="AJ75" s="39">
        <v>0</v>
      </c>
      <c r="AK75" s="33">
        <v>0</v>
      </c>
      <c r="AL75" s="43">
        <v>0</v>
      </c>
      <c r="AM75" s="39">
        <v>0</v>
      </c>
      <c r="AN75" s="39">
        <v>0</v>
      </c>
      <c r="AO75" s="39">
        <v>0</v>
      </c>
      <c r="AP75" s="33">
        <v>0</v>
      </c>
      <c r="AQ75" s="43">
        <v>0</v>
      </c>
      <c r="AR75" s="39">
        <v>0</v>
      </c>
      <c r="AS75" s="39">
        <v>0</v>
      </c>
      <c r="AT75" s="39">
        <v>0</v>
      </c>
      <c r="AU75" s="33">
        <v>0</v>
      </c>
      <c r="AV75" s="43">
        <v>1.4177900532230003</v>
      </c>
      <c r="AW75" s="39">
        <v>10.5647032037093</v>
      </c>
      <c r="AX75" s="39">
        <v>0</v>
      </c>
      <c r="AY75" s="39">
        <v>0</v>
      </c>
      <c r="AZ75" s="33">
        <v>30.7883496371573</v>
      </c>
      <c r="BA75" s="43">
        <v>0</v>
      </c>
      <c r="BB75" s="39">
        <v>0</v>
      </c>
      <c r="BC75" s="39">
        <v>0</v>
      </c>
      <c r="BD75" s="39">
        <v>0</v>
      </c>
      <c r="BE75" s="33">
        <v>0</v>
      </c>
      <c r="BF75" s="43">
        <v>0.10555516693519999</v>
      </c>
      <c r="BG75" s="39">
        <v>0</v>
      </c>
      <c r="BH75" s="39">
        <v>0</v>
      </c>
      <c r="BI75" s="39">
        <v>0</v>
      </c>
      <c r="BJ75" s="33">
        <v>1.1243825131610001</v>
      </c>
      <c r="BK75" s="44">
        <f t="shared" si="3"/>
        <v>44.348492538153195</v>
      </c>
    </row>
    <row r="76" spans="1:63">
      <c r="A76" s="6"/>
      <c r="B76" s="11" t="s">
        <v>175</v>
      </c>
      <c r="C76" s="43">
        <v>0</v>
      </c>
      <c r="D76" s="39">
        <v>0</v>
      </c>
      <c r="E76" s="39">
        <v>0</v>
      </c>
      <c r="F76" s="39">
        <v>0</v>
      </c>
      <c r="G76" s="33">
        <v>0</v>
      </c>
      <c r="H76" s="43">
        <v>4.6386543806199998E-2</v>
      </c>
      <c r="I76" s="39">
        <v>0</v>
      </c>
      <c r="J76" s="39">
        <v>0</v>
      </c>
      <c r="K76" s="39">
        <v>0</v>
      </c>
      <c r="L76" s="33">
        <v>0.1082944838709</v>
      </c>
      <c r="M76" s="43">
        <v>0</v>
      </c>
      <c r="N76" s="39">
        <v>0</v>
      </c>
      <c r="O76" s="39">
        <v>0</v>
      </c>
      <c r="P76" s="39">
        <v>0</v>
      </c>
      <c r="Q76" s="33">
        <v>0</v>
      </c>
      <c r="R76" s="43">
        <v>1.0829448387E-3</v>
      </c>
      <c r="S76" s="39">
        <v>0</v>
      </c>
      <c r="T76" s="39">
        <v>0</v>
      </c>
      <c r="U76" s="39">
        <v>0</v>
      </c>
      <c r="V76" s="33">
        <v>0</v>
      </c>
      <c r="W76" s="43">
        <v>0</v>
      </c>
      <c r="X76" s="39">
        <v>0</v>
      </c>
      <c r="Y76" s="39">
        <v>0</v>
      </c>
      <c r="Z76" s="39">
        <v>0</v>
      </c>
      <c r="AA76" s="33">
        <v>0</v>
      </c>
      <c r="AB76" s="43">
        <v>0</v>
      </c>
      <c r="AC76" s="39">
        <v>0</v>
      </c>
      <c r="AD76" s="39">
        <v>0</v>
      </c>
      <c r="AE76" s="39">
        <v>0</v>
      </c>
      <c r="AF76" s="33">
        <v>0.10740864516119999</v>
      </c>
      <c r="AG76" s="43">
        <v>0</v>
      </c>
      <c r="AH76" s="39">
        <v>0</v>
      </c>
      <c r="AI76" s="39">
        <v>0</v>
      </c>
      <c r="AJ76" s="39">
        <v>0</v>
      </c>
      <c r="AK76" s="33">
        <v>0</v>
      </c>
      <c r="AL76" s="43">
        <v>0</v>
      </c>
      <c r="AM76" s="39">
        <v>0</v>
      </c>
      <c r="AN76" s="39">
        <v>0</v>
      </c>
      <c r="AO76" s="39">
        <v>0</v>
      </c>
      <c r="AP76" s="33">
        <v>0</v>
      </c>
      <c r="AQ76" s="43">
        <v>0</v>
      </c>
      <c r="AR76" s="39">
        <v>0</v>
      </c>
      <c r="AS76" s="39">
        <v>0</v>
      </c>
      <c r="AT76" s="39">
        <v>0</v>
      </c>
      <c r="AU76" s="33">
        <v>0</v>
      </c>
      <c r="AV76" s="43">
        <v>3.8823201552866977</v>
      </c>
      <c r="AW76" s="39">
        <v>0.69541232838699996</v>
      </c>
      <c r="AX76" s="39">
        <v>0</v>
      </c>
      <c r="AY76" s="39">
        <v>0</v>
      </c>
      <c r="AZ76" s="33">
        <v>22.052408142771405</v>
      </c>
      <c r="BA76" s="43">
        <v>0</v>
      </c>
      <c r="BB76" s="39">
        <v>0</v>
      </c>
      <c r="BC76" s="39">
        <v>0</v>
      </c>
      <c r="BD76" s="39">
        <v>0</v>
      </c>
      <c r="BE76" s="33">
        <v>0</v>
      </c>
      <c r="BF76" s="43">
        <v>0.43784655486999996</v>
      </c>
      <c r="BG76" s="39">
        <v>0.26852161290319998</v>
      </c>
      <c r="BH76" s="39">
        <v>0</v>
      </c>
      <c r="BI76" s="39">
        <v>0</v>
      </c>
      <c r="BJ76" s="33">
        <v>0.79942385806430016</v>
      </c>
      <c r="BK76" s="44">
        <f t="shared" si="3"/>
        <v>28.399105269959605</v>
      </c>
    </row>
    <row r="77" spans="1:63">
      <c r="A77" s="6"/>
      <c r="B77" s="11" t="s">
        <v>173</v>
      </c>
      <c r="C77" s="43">
        <v>0</v>
      </c>
      <c r="D77" s="39">
        <v>0</v>
      </c>
      <c r="E77" s="39">
        <v>0</v>
      </c>
      <c r="F77" s="39">
        <v>0</v>
      </c>
      <c r="G77" s="33">
        <v>0</v>
      </c>
      <c r="H77" s="43">
        <v>9.7013198709499995E-2</v>
      </c>
      <c r="I77" s="39">
        <v>7.5269873015805002</v>
      </c>
      <c r="J77" s="39">
        <v>0</v>
      </c>
      <c r="K77" s="39">
        <v>0</v>
      </c>
      <c r="L77" s="33">
        <v>0.12653895483870001</v>
      </c>
      <c r="M77" s="43">
        <v>0</v>
      </c>
      <c r="N77" s="39">
        <v>0</v>
      </c>
      <c r="O77" s="39">
        <v>0</v>
      </c>
      <c r="P77" s="39">
        <v>0</v>
      </c>
      <c r="Q77" s="33">
        <v>0</v>
      </c>
      <c r="R77" s="43">
        <v>0</v>
      </c>
      <c r="S77" s="39">
        <v>0</v>
      </c>
      <c r="T77" s="39">
        <v>0</v>
      </c>
      <c r="U77" s="39">
        <v>0</v>
      </c>
      <c r="V77" s="33">
        <v>0</v>
      </c>
      <c r="W77" s="43">
        <v>0</v>
      </c>
      <c r="X77" s="39">
        <v>0</v>
      </c>
      <c r="Y77" s="39">
        <v>0</v>
      </c>
      <c r="Z77" s="39">
        <v>0</v>
      </c>
      <c r="AA77" s="33">
        <v>0</v>
      </c>
      <c r="AB77" s="43">
        <v>0</v>
      </c>
      <c r="AC77" s="39">
        <v>0</v>
      </c>
      <c r="AD77" s="39">
        <v>0</v>
      </c>
      <c r="AE77" s="39">
        <v>0</v>
      </c>
      <c r="AF77" s="33">
        <v>0</v>
      </c>
      <c r="AG77" s="43">
        <v>0</v>
      </c>
      <c r="AH77" s="39">
        <v>0</v>
      </c>
      <c r="AI77" s="39">
        <v>0</v>
      </c>
      <c r="AJ77" s="39">
        <v>0</v>
      </c>
      <c r="AK77" s="33">
        <v>0</v>
      </c>
      <c r="AL77" s="43">
        <v>0</v>
      </c>
      <c r="AM77" s="39">
        <v>0</v>
      </c>
      <c r="AN77" s="39">
        <v>0</v>
      </c>
      <c r="AO77" s="39">
        <v>0</v>
      </c>
      <c r="AP77" s="33">
        <v>0</v>
      </c>
      <c r="AQ77" s="43">
        <v>0</v>
      </c>
      <c r="AR77" s="39">
        <v>0</v>
      </c>
      <c r="AS77" s="39">
        <v>0</v>
      </c>
      <c r="AT77" s="39">
        <v>0</v>
      </c>
      <c r="AU77" s="33">
        <v>0</v>
      </c>
      <c r="AV77" s="43">
        <v>1.8118903321580009</v>
      </c>
      <c r="AW77" s="39">
        <v>9.3966725032253002</v>
      </c>
      <c r="AX77" s="39">
        <v>0</v>
      </c>
      <c r="AY77" s="39">
        <v>0</v>
      </c>
      <c r="AZ77" s="33">
        <v>27.851973345931505</v>
      </c>
      <c r="BA77" s="43">
        <v>0</v>
      </c>
      <c r="BB77" s="39">
        <v>0</v>
      </c>
      <c r="BC77" s="39">
        <v>0</v>
      </c>
      <c r="BD77" s="39">
        <v>0</v>
      </c>
      <c r="BE77" s="33">
        <v>0</v>
      </c>
      <c r="BF77" s="43">
        <v>7.0906369676900005E-2</v>
      </c>
      <c r="BG77" s="39">
        <v>0</v>
      </c>
      <c r="BH77" s="39">
        <v>0</v>
      </c>
      <c r="BI77" s="39">
        <v>0</v>
      </c>
      <c r="BJ77" s="33">
        <v>0.54656260645150012</v>
      </c>
      <c r="BK77" s="44">
        <f t="shared" si="3"/>
        <v>47.428544612571905</v>
      </c>
    </row>
    <row r="78" spans="1:63">
      <c r="A78" s="6"/>
      <c r="B78" s="11" t="s">
        <v>174</v>
      </c>
      <c r="C78" s="43">
        <v>0</v>
      </c>
      <c r="D78" s="39">
        <v>0</v>
      </c>
      <c r="E78" s="39">
        <v>0</v>
      </c>
      <c r="F78" s="39">
        <v>0</v>
      </c>
      <c r="G78" s="33">
        <v>0</v>
      </c>
      <c r="H78" s="43">
        <v>7.1584301935300007E-2</v>
      </c>
      <c r="I78" s="39">
        <v>0</v>
      </c>
      <c r="J78" s="39">
        <v>0</v>
      </c>
      <c r="K78" s="39">
        <v>0</v>
      </c>
      <c r="L78" s="33">
        <v>1.1265974251934001</v>
      </c>
      <c r="M78" s="43">
        <v>0</v>
      </c>
      <c r="N78" s="39">
        <v>0</v>
      </c>
      <c r="O78" s="39">
        <v>0</v>
      </c>
      <c r="P78" s="39">
        <v>0</v>
      </c>
      <c r="Q78" s="33">
        <v>0</v>
      </c>
      <c r="R78" s="43">
        <v>0</v>
      </c>
      <c r="S78" s="39">
        <v>0</v>
      </c>
      <c r="T78" s="39">
        <v>0</v>
      </c>
      <c r="U78" s="39">
        <v>0</v>
      </c>
      <c r="V78" s="33">
        <v>0</v>
      </c>
      <c r="W78" s="43">
        <v>0</v>
      </c>
      <c r="X78" s="39">
        <v>0</v>
      </c>
      <c r="Y78" s="39">
        <v>0</v>
      </c>
      <c r="Z78" s="39">
        <v>0</v>
      </c>
      <c r="AA78" s="33">
        <v>0</v>
      </c>
      <c r="AB78" s="43">
        <v>0</v>
      </c>
      <c r="AC78" s="39">
        <v>0</v>
      </c>
      <c r="AD78" s="39">
        <v>0</v>
      </c>
      <c r="AE78" s="39">
        <v>0</v>
      </c>
      <c r="AF78" s="33">
        <v>0</v>
      </c>
      <c r="AG78" s="43">
        <v>0</v>
      </c>
      <c r="AH78" s="39">
        <v>0</v>
      </c>
      <c r="AI78" s="39">
        <v>0</v>
      </c>
      <c r="AJ78" s="39">
        <v>0</v>
      </c>
      <c r="AK78" s="33">
        <v>0</v>
      </c>
      <c r="AL78" s="43">
        <v>0</v>
      </c>
      <c r="AM78" s="39">
        <v>0</v>
      </c>
      <c r="AN78" s="39">
        <v>0</v>
      </c>
      <c r="AO78" s="39">
        <v>0</v>
      </c>
      <c r="AP78" s="33">
        <v>0</v>
      </c>
      <c r="AQ78" s="43">
        <v>0</v>
      </c>
      <c r="AR78" s="39">
        <v>0</v>
      </c>
      <c r="AS78" s="39">
        <v>0</v>
      </c>
      <c r="AT78" s="39">
        <v>0</v>
      </c>
      <c r="AU78" s="33">
        <v>0</v>
      </c>
      <c r="AV78" s="43">
        <v>1.1468583153525003</v>
      </c>
      <c r="AW78" s="39">
        <v>8.2625392543867004</v>
      </c>
      <c r="AX78" s="39">
        <v>0</v>
      </c>
      <c r="AY78" s="39">
        <v>0</v>
      </c>
      <c r="AZ78" s="33">
        <v>20.001269017578998</v>
      </c>
      <c r="BA78" s="43">
        <v>0</v>
      </c>
      <c r="BB78" s="39">
        <v>0</v>
      </c>
      <c r="BC78" s="39">
        <v>0</v>
      </c>
      <c r="BD78" s="39">
        <v>0</v>
      </c>
      <c r="BE78" s="33">
        <v>0</v>
      </c>
      <c r="BF78" s="43">
        <v>0.2024471579995</v>
      </c>
      <c r="BG78" s="39">
        <v>0</v>
      </c>
      <c r="BH78" s="39">
        <v>0</v>
      </c>
      <c r="BI78" s="39">
        <v>0</v>
      </c>
      <c r="BJ78" s="33">
        <v>0.8501177322579001</v>
      </c>
      <c r="BK78" s="44">
        <f t="shared" si="3"/>
        <v>31.661413204704299</v>
      </c>
    </row>
    <row r="79" spans="1:63">
      <c r="A79" s="6"/>
      <c r="B79" s="11" t="s">
        <v>177</v>
      </c>
      <c r="C79" s="43">
        <v>0</v>
      </c>
      <c r="D79" s="39">
        <v>0</v>
      </c>
      <c r="E79" s="39">
        <v>0</v>
      </c>
      <c r="F79" s="39">
        <v>0</v>
      </c>
      <c r="G79" s="33">
        <v>0</v>
      </c>
      <c r="H79" s="43">
        <v>2.6335870966999997E-3</v>
      </c>
      <c r="I79" s="39">
        <v>0</v>
      </c>
      <c r="J79" s="39">
        <v>0</v>
      </c>
      <c r="K79" s="39">
        <v>0</v>
      </c>
      <c r="L79" s="33">
        <v>2.2754192516128997</v>
      </c>
      <c r="M79" s="43">
        <v>0</v>
      </c>
      <c r="N79" s="39">
        <v>0</v>
      </c>
      <c r="O79" s="39">
        <v>0</v>
      </c>
      <c r="P79" s="39">
        <v>0</v>
      </c>
      <c r="Q79" s="33">
        <v>0</v>
      </c>
      <c r="R79" s="43">
        <v>0</v>
      </c>
      <c r="S79" s="39">
        <v>0</v>
      </c>
      <c r="T79" s="39">
        <v>0</v>
      </c>
      <c r="U79" s="39">
        <v>0</v>
      </c>
      <c r="V79" s="33">
        <v>0</v>
      </c>
      <c r="W79" s="43">
        <v>0</v>
      </c>
      <c r="X79" s="39">
        <v>0</v>
      </c>
      <c r="Y79" s="39">
        <v>0</v>
      </c>
      <c r="Z79" s="39">
        <v>0</v>
      </c>
      <c r="AA79" s="33">
        <v>0</v>
      </c>
      <c r="AB79" s="43">
        <v>0</v>
      </c>
      <c r="AC79" s="39">
        <v>0</v>
      </c>
      <c r="AD79" s="39">
        <v>0</v>
      </c>
      <c r="AE79" s="39">
        <v>0</v>
      </c>
      <c r="AF79" s="33">
        <v>0</v>
      </c>
      <c r="AG79" s="43">
        <v>0</v>
      </c>
      <c r="AH79" s="39">
        <v>0</v>
      </c>
      <c r="AI79" s="39">
        <v>0</v>
      </c>
      <c r="AJ79" s="39">
        <v>0</v>
      </c>
      <c r="AK79" s="33">
        <v>0</v>
      </c>
      <c r="AL79" s="43">
        <v>0</v>
      </c>
      <c r="AM79" s="39">
        <v>0</v>
      </c>
      <c r="AN79" s="39">
        <v>0</v>
      </c>
      <c r="AO79" s="39">
        <v>0</v>
      </c>
      <c r="AP79" s="33">
        <v>0</v>
      </c>
      <c r="AQ79" s="43">
        <v>0</v>
      </c>
      <c r="AR79" s="39">
        <v>0</v>
      </c>
      <c r="AS79" s="39">
        <v>0</v>
      </c>
      <c r="AT79" s="39">
        <v>0</v>
      </c>
      <c r="AU79" s="33">
        <v>0</v>
      </c>
      <c r="AV79" s="43">
        <v>0.72391243377320025</v>
      </c>
      <c r="AW79" s="39">
        <v>9.0887307903223</v>
      </c>
      <c r="AX79" s="39">
        <v>0</v>
      </c>
      <c r="AY79" s="39">
        <v>0</v>
      </c>
      <c r="AZ79" s="33">
        <v>9.4195383487730009</v>
      </c>
      <c r="BA79" s="43">
        <v>0</v>
      </c>
      <c r="BB79" s="39">
        <v>0</v>
      </c>
      <c r="BC79" s="39">
        <v>0</v>
      </c>
      <c r="BD79" s="39">
        <v>0</v>
      </c>
      <c r="BE79" s="33">
        <v>0</v>
      </c>
      <c r="BF79" s="43">
        <v>7.248221032249999E-2</v>
      </c>
      <c r="BG79" s="39">
        <v>0.63043219354830005</v>
      </c>
      <c r="BH79" s="39">
        <v>0</v>
      </c>
      <c r="BI79" s="39">
        <v>0</v>
      </c>
      <c r="BJ79" s="33">
        <v>0.21014406451600001</v>
      </c>
      <c r="BK79" s="44">
        <f t="shared" si="3"/>
        <v>22.423292879964908</v>
      </c>
    </row>
    <row r="80" spans="1:63">
      <c r="A80" s="6"/>
      <c r="B80" s="11" t="s">
        <v>178</v>
      </c>
      <c r="C80" s="43">
        <v>0</v>
      </c>
      <c r="D80" s="39">
        <v>0</v>
      </c>
      <c r="E80" s="39">
        <v>0</v>
      </c>
      <c r="F80" s="39">
        <v>0</v>
      </c>
      <c r="G80" s="33">
        <v>0</v>
      </c>
      <c r="H80" s="43">
        <v>1.0582831451500001E-2</v>
      </c>
      <c r="I80" s="39">
        <v>0</v>
      </c>
      <c r="J80" s="39">
        <v>0</v>
      </c>
      <c r="K80" s="39">
        <v>0</v>
      </c>
      <c r="L80" s="33">
        <v>0</v>
      </c>
      <c r="M80" s="43">
        <v>0</v>
      </c>
      <c r="N80" s="39">
        <v>0</v>
      </c>
      <c r="O80" s="39">
        <v>0</v>
      </c>
      <c r="P80" s="39">
        <v>0</v>
      </c>
      <c r="Q80" s="33">
        <v>0</v>
      </c>
      <c r="R80" s="43">
        <v>2.5064600806300002E-2</v>
      </c>
      <c r="S80" s="39">
        <v>0</v>
      </c>
      <c r="T80" s="39">
        <v>0</v>
      </c>
      <c r="U80" s="39">
        <v>0</v>
      </c>
      <c r="V80" s="33">
        <v>0</v>
      </c>
      <c r="W80" s="43">
        <v>0</v>
      </c>
      <c r="X80" s="39">
        <v>0</v>
      </c>
      <c r="Y80" s="39">
        <v>0</v>
      </c>
      <c r="Z80" s="39">
        <v>0</v>
      </c>
      <c r="AA80" s="33">
        <v>0</v>
      </c>
      <c r="AB80" s="43">
        <v>0</v>
      </c>
      <c r="AC80" s="39">
        <v>0</v>
      </c>
      <c r="AD80" s="39">
        <v>0</v>
      </c>
      <c r="AE80" s="39">
        <v>0</v>
      </c>
      <c r="AF80" s="33">
        <v>0</v>
      </c>
      <c r="AG80" s="43">
        <v>0</v>
      </c>
      <c r="AH80" s="39">
        <v>0</v>
      </c>
      <c r="AI80" s="39">
        <v>0</v>
      </c>
      <c r="AJ80" s="39">
        <v>0</v>
      </c>
      <c r="AK80" s="33">
        <v>0</v>
      </c>
      <c r="AL80" s="43">
        <v>0</v>
      </c>
      <c r="AM80" s="39">
        <v>0</v>
      </c>
      <c r="AN80" s="39">
        <v>0</v>
      </c>
      <c r="AO80" s="39">
        <v>0</v>
      </c>
      <c r="AP80" s="33">
        <v>0</v>
      </c>
      <c r="AQ80" s="43">
        <v>0</v>
      </c>
      <c r="AR80" s="39">
        <v>0</v>
      </c>
      <c r="AS80" s="39">
        <v>0</v>
      </c>
      <c r="AT80" s="39">
        <v>0</v>
      </c>
      <c r="AU80" s="33">
        <v>0</v>
      </c>
      <c r="AV80" s="43">
        <v>5.7348612890923993</v>
      </c>
      <c r="AW80" s="39">
        <v>3.1383793083864999</v>
      </c>
      <c r="AX80" s="39">
        <v>0</v>
      </c>
      <c r="AY80" s="39">
        <v>0</v>
      </c>
      <c r="AZ80" s="33">
        <v>49.959867254544001</v>
      </c>
      <c r="BA80" s="43">
        <v>0</v>
      </c>
      <c r="BB80" s="39">
        <v>0</v>
      </c>
      <c r="BC80" s="39">
        <v>0</v>
      </c>
      <c r="BD80" s="39">
        <v>0</v>
      </c>
      <c r="BE80" s="33">
        <v>0</v>
      </c>
      <c r="BF80" s="43">
        <v>0.7244018296764001</v>
      </c>
      <c r="BG80" s="39">
        <v>0.1658614838709</v>
      </c>
      <c r="BH80" s="39">
        <v>0</v>
      </c>
      <c r="BI80" s="39">
        <v>0</v>
      </c>
      <c r="BJ80" s="33">
        <v>3.4635604614188997</v>
      </c>
      <c r="BK80" s="44">
        <f t="shared" si="3"/>
        <v>63.222579059246904</v>
      </c>
    </row>
    <row r="81" spans="1:63">
      <c r="A81" s="6"/>
      <c r="B81" s="11" t="s">
        <v>187</v>
      </c>
      <c r="C81" s="43">
        <v>0</v>
      </c>
      <c r="D81" s="39">
        <v>0</v>
      </c>
      <c r="E81" s="39">
        <v>0</v>
      </c>
      <c r="F81" s="39">
        <v>0</v>
      </c>
      <c r="G81" s="33">
        <v>0</v>
      </c>
      <c r="H81" s="43">
        <v>0.2053943225804</v>
      </c>
      <c r="I81" s="39">
        <v>5.6483438709600001E-2</v>
      </c>
      <c r="J81" s="39">
        <v>0</v>
      </c>
      <c r="K81" s="39">
        <v>0</v>
      </c>
      <c r="L81" s="33">
        <v>0.36970978064499993</v>
      </c>
      <c r="M81" s="43">
        <v>0</v>
      </c>
      <c r="N81" s="39">
        <v>0</v>
      </c>
      <c r="O81" s="39">
        <v>0</v>
      </c>
      <c r="P81" s="39">
        <v>0</v>
      </c>
      <c r="Q81" s="33">
        <v>0</v>
      </c>
      <c r="R81" s="43">
        <v>2.5674290322499998E-2</v>
      </c>
      <c r="S81" s="39">
        <v>0</v>
      </c>
      <c r="T81" s="39">
        <v>0</v>
      </c>
      <c r="U81" s="39">
        <v>0</v>
      </c>
      <c r="V81" s="33">
        <v>0</v>
      </c>
      <c r="W81" s="43">
        <v>0</v>
      </c>
      <c r="X81" s="39">
        <v>0</v>
      </c>
      <c r="Y81" s="39">
        <v>0</v>
      </c>
      <c r="Z81" s="39">
        <v>0</v>
      </c>
      <c r="AA81" s="33">
        <v>0</v>
      </c>
      <c r="AB81" s="43">
        <v>0</v>
      </c>
      <c r="AC81" s="39">
        <v>0</v>
      </c>
      <c r="AD81" s="39">
        <v>0</v>
      </c>
      <c r="AE81" s="39">
        <v>0</v>
      </c>
      <c r="AF81" s="33">
        <v>7.8335345611289995</v>
      </c>
      <c r="AG81" s="43">
        <v>0</v>
      </c>
      <c r="AH81" s="39">
        <v>0</v>
      </c>
      <c r="AI81" s="39">
        <v>0</v>
      </c>
      <c r="AJ81" s="39">
        <v>0</v>
      </c>
      <c r="AK81" s="33">
        <v>0</v>
      </c>
      <c r="AL81" s="43">
        <v>0</v>
      </c>
      <c r="AM81" s="39">
        <v>0</v>
      </c>
      <c r="AN81" s="39">
        <v>0</v>
      </c>
      <c r="AO81" s="39">
        <v>0</v>
      </c>
      <c r="AP81" s="33">
        <v>0</v>
      </c>
      <c r="AQ81" s="43">
        <v>0</v>
      </c>
      <c r="AR81" s="39">
        <v>0</v>
      </c>
      <c r="AS81" s="39">
        <v>0</v>
      </c>
      <c r="AT81" s="39">
        <v>0</v>
      </c>
      <c r="AU81" s="33">
        <v>0</v>
      </c>
      <c r="AV81" s="43">
        <v>0.71654093451500012</v>
      </c>
      <c r="AW81" s="39">
        <v>9.0687620903223998</v>
      </c>
      <c r="AX81" s="39">
        <v>0</v>
      </c>
      <c r="AY81" s="39">
        <v>0</v>
      </c>
      <c r="AZ81" s="33">
        <v>20.741202708386098</v>
      </c>
      <c r="BA81" s="43">
        <v>0</v>
      </c>
      <c r="BB81" s="39">
        <v>0</v>
      </c>
      <c r="BC81" s="39">
        <v>0</v>
      </c>
      <c r="BD81" s="39">
        <v>0</v>
      </c>
      <c r="BE81" s="33">
        <v>0</v>
      </c>
      <c r="BF81" s="43">
        <v>1.64140490322E-2</v>
      </c>
      <c r="BG81" s="39">
        <v>0</v>
      </c>
      <c r="BH81" s="39">
        <v>0</v>
      </c>
      <c r="BI81" s="39">
        <v>0</v>
      </c>
      <c r="BJ81" s="33">
        <v>5.6423293548300002E-2</v>
      </c>
      <c r="BK81" s="44">
        <f t="shared" si="3"/>
        <v>39.090139469190497</v>
      </c>
    </row>
    <row r="82" spans="1:63">
      <c r="A82" s="6"/>
      <c r="B82" s="11" t="s">
        <v>188</v>
      </c>
      <c r="C82" s="43">
        <v>0</v>
      </c>
      <c r="D82" s="39">
        <v>0</v>
      </c>
      <c r="E82" s="39">
        <v>0</v>
      </c>
      <c r="F82" s="39">
        <v>0</v>
      </c>
      <c r="G82" s="33">
        <v>0</v>
      </c>
      <c r="H82" s="43">
        <v>0.128399064516</v>
      </c>
      <c r="I82" s="39">
        <v>1.5897029032258001</v>
      </c>
      <c r="J82" s="39">
        <v>0</v>
      </c>
      <c r="K82" s="39">
        <v>0</v>
      </c>
      <c r="L82" s="33">
        <v>0.101904032258</v>
      </c>
      <c r="M82" s="43">
        <v>0</v>
      </c>
      <c r="N82" s="39">
        <v>0</v>
      </c>
      <c r="O82" s="39">
        <v>0</v>
      </c>
      <c r="P82" s="39">
        <v>0</v>
      </c>
      <c r="Q82" s="33">
        <v>0</v>
      </c>
      <c r="R82" s="43">
        <v>0</v>
      </c>
      <c r="S82" s="39">
        <v>0</v>
      </c>
      <c r="T82" s="39">
        <v>0</v>
      </c>
      <c r="U82" s="39">
        <v>0</v>
      </c>
      <c r="V82" s="33">
        <v>0</v>
      </c>
      <c r="W82" s="43">
        <v>0</v>
      </c>
      <c r="X82" s="39">
        <v>0</v>
      </c>
      <c r="Y82" s="39">
        <v>0</v>
      </c>
      <c r="Z82" s="39">
        <v>0</v>
      </c>
      <c r="AA82" s="33">
        <v>0</v>
      </c>
      <c r="AB82" s="43">
        <v>0</v>
      </c>
      <c r="AC82" s="39">
        <v>0</v>
      </c>
      <c r="AD82" s="39">
        <v>0</v>
      </c>
      <c r="AE82" s="39">
        <v>0</v>
      </c>
      <c r="AF82" s="33">
        <v>0</v>
      </c>
      <c r="AG82" s="43">
        <v>0</v>
      </c>
      <c r="AH82" s="39">
        <v>0</v>
      </c>
      <c r="AI82" s="39">
        <v>0</v>
      </c>
      <c r="AJ82" s="39">
        <v>0</v>
      </c>
      <c r="AK82" s="33">
        <v>0</v>
      </c>
      <c r="AL82" s="43">
        <v>0</v>
      </c>
      <c r="AM82" s="39">
        <v>0</v>
      </c>
      <c r="AN82" s="39">
        <v>0</v>
      </c>
      <c r="AO82" s="39">
        <v>0</v>
      </c>
      <c r="AP82" s="33">
        <v>0</v>
      </c>
      <c r="AQ82" s="43">
        <v>0</v>
      </c>
      <c r="AR82" s="39">
        <v>0</v>
      </c>
      <c r="AS82" s="39">
        <v>0</v>
      </c>
      <c r="AT82" s="39">
        <v>0</v>
      </c>
      <c r="AU82" s="33">
        <v>0</v>
      </c>
      <c r="AV82" s="43">
        <v>0.86735380612800006</v>
      </c>
      <c r="AW82" s="39">
        <v>7.1265645161288003</v>
      </c>
      <c r="AX82" s="39">
        <v>0</v>
      </c>
      <c r="AY82" s="39">
        <v>0</v>
      </c>
      <c r="AZ82" s="33">
        <v>20.504007055063099</v>
      </c>
      <c r="BA82" s="43">
        <v>0</v>
      </c>
      <c r="BB82" s="39">
        <v>0</v>
      </c>
      <c r="BC82" s="39">
        <v>0</v>
      </c>
      <c r="BD82" s="39">
        <v>0</v>
      </c>
      <c r="BE82" s="33">
        <v>0</v>
      </c>
      <c r="BF82" s="43">
        <v>1.0180806451000001E-3</v>
      </c>
      <c r="BG82" s="39">
        <v>0</v>
      </c>
      <c r="BH82" s="39">
        <v>0</v>
      </c>
      <c r="BI82" s="39">
        <v>0</v>
      </c>
      <c r="BJ82" s="33">
        <v>1.0180806451611999</v>
      </c>
      <c r="BK82" s="44">
        <f t="shared" si="3"/>
        <v>31.337030103125997</v>
      </c>
    </row>
    <row r="83" spans="1:63">
      <c r="A83" s="6"/>
      <c r="B83" s="11" t="s">
        <v>189</v>
      </c>
      <c r="C83" s="43">
        <v>0</v>
      </c>
      <c r="D83" s="39">
        <v>0</v>
      </c>
      <c r="E83" s="39">
        <v>0</v>
      </c>
      <c r="F83" s="39">
        <v>0</v>
      </c>
      <c r="G83" s="33">
        <v>0</v>
      </c>
      <c r="H83" s="43">
        <v>0</v>
      </c>
      <c r="I83" s="39">
        <v>131.8141016129031</v>
      </c>
      <c r="J83" s="39">
        <v>0</v>
      </c>
      <c r="K83" s="39">
        <v>0</v>
      </c>
      <c r="L83" s="33">
        <v>0</v>
      </c>
      <c r="M83" s="43">
        <v>0</v>
      </c>
      <c r="N83" s="39">
        <v>0</v>
      </c>
      <c r="O83" s="39">
        <v>0</v>
      </c>
      <c r="P83" s="39">
        <v>0</v>
      </c>
      <c r="Q83" s="33">
        <v>0</v>
      </c>
      <c r="R83" s="43">
        <v>0</v>
      </c>
      <c r="S83" s="39">
        <v>0</v>
      </c>
      <c r="T83" s="39">
        <v>0</v>
      </c>
      <c r="U83" s="39">
        <v>0</v>
      </c>
      <c r="V83" s="33">
        <v>0</v>
      </c>
      <c r="W83" s="43">
        <v>0</v>
      </c>
      <c r="X83" s="39">
        <v>0</v>
      </c>
      <c r="Y83" s="39">
        <v>0</v>
      </c>
      <c r="Z83" s="39">
        <v>0</v>
      </c>
      <c r="AA83" s="33">
        <v>0</v>
      </c>
      <c r="AB83" s="43">
        <v>0</v>
      </c>
      <c r="AC83" s="39">
        <v>10.4039613780322</v>
      </c>
      <c r="AD83" s="39">
        <v>0</v>
      </c>
      <c r="AE83" s="39">
        <v>0</v>
      </c>
      <c r="AF83" s="33">
        <v>0</v>
      </c>
      <c r="AG83" s="43">
        <v>0</v>
      </c>
      <c r="AH83" s="39">
        <v>0</v>
      </c>
      <c r="AI83" s="39">
        <v>0</v>
      </c>
      <c r="AJ83" s="39">
        <v>0</v>
      </c>
      <c r="AK83" s="33">
        <v>0</v>
      </c>
      <c r="AL83" s="43">
        <v>0</v>
      </c>
      <c r="AM83" s="39">
        <v>0</v>
      </c>
      <c r="AN83" s="39">
        <v>0</v>
      </c>
      <c r="AO83" s="39">
        <v>0</v>
      </c>
      <c r="AP83" s="33">
        <v>0</v>
      </c>
      <c r="AQ83" s="43">
        <v>0</v>
      </c>
      <c r="AR83" s="39">
        <v>0</v>
      </c>
      <c r="AS83" s="39">
        <v>0</v>
      </c>
      <c r="AT83" s="39">
        <v>0</v>
      </c>
      <c r="AU83" s="33">
        <v>0</v>
      </c>
      <c r="AV83" s="43">
        <v>8.2955946934999997E-2</v>
      </c>
      <c r="AW83" s="39">
        <v>2.0122729032258002</v>
      </c>
      <c r="AX83" s="39">
        <v>0</v>
      </c>
      <c r="AY83" s="39">
        <v>0</v>
      </c>
      <c r="AZ83" s="33">
        <v>5.03068225806E-2</v>
      </c>
      <c r="BA83" s="43">
        <v>0</v>
      </c>
      <c r="BB83" s="39">
        <v>0</v>
      </c>
      <c r="BC83" s="39">
        <v>0</v>
      </c>
      <c r="BD83" s="39">
        <v>0</v>
      </c>
      <c r="BE83" s="33">
        <v>0</v>
      </c>
      <c r="BF83" s="43">
        <v>2.5153411289999998E-3</v>
      </c>
      <c r="BG83" s="39">
        <v>43.263867419354803</v>
      </c>
      <c r="BH83" s="39">
        <v>0</v>
      </c>
      <c r="BI83" s="39">
        <v>0</v>
      </c>
      <c r="BJ83" s="33">
        <v>0</v>
      </c>
      <c r="BK83" s="44">
        <f t="shared" si="3"/>
        <v>187.62998142416049</v>
      </c>
    </row>
    <row r="84" spans="1:63">
      <c r="A84" s="6"/>
      <c r="B84" s="11" t="s">
        <v>190</v>
      </c>
      <c r="C84" s="43">
        <v>0</v>
      </c>
      <c r="D84" s="39">
        <v>0</v>
      </c>
      <c r="E84" s="39">
        <v>0</v>
      </c>
      <c r="F84" s="39">
        <v>0</v>
      </c>
      <c r="G84" s="33">
        <v>0</v>
      </c>
      <c r="H84" s="43">
        <v>0</v>
      </c>
      <c r="I84" s="39">
        <v>0</v>
      </c>
      <c r="J84" s="39">
        <v>0</v>
      </c>
      <c r="K84" s="39">
        <v>0</v>
      </c>
      <c r="L84" s="33">
        <v>5.3316048386999999E-2</v>
      </c>
      <c r="M84" s="43">
        <v>0</v>
      </c>
      <c r="N84" s="39">
        <v>0</v>
      </c>
      <c r="O84" s="39">
        <v>0</v>
      </c>
      <c r="P84" s="39">
        <v>0</v>
      </c>
      <c r="Q84" s="33">
        <v>0</v>
      </c>
      <c r="R84" s="43">
        <v>0</v>
      </c>
      <c r="S84" s="39">
        <v>0</v>
      </c>
      <c r="T84" s="39">
        <v>0</v>
      </c>
      <c r="U84" s="39">
        <v>0</v>
      </c>
      <c r="V84" s="33">
        <v>0</v>
      </c>
      <c r="W84" s="43">
        <v>0</v>
      </c>
      <c r="X84" s="39">
        <v>0</v>
      </c>
      <c r="Y84" s="39">
        <v>0</v>
      </c>
      <c r="Z84" s="39">
        <v>0</v>
      </c>
      <c r="AA84" s="33">
        <v>0</v>
      </c>
      <c r="AB84" s="43">
        <v>0</v>
      </c>
      <c r="AC84" s="39">
        <v>0</v>
      </c>
      <c r="AD84" s="39">
        <v>0</v>
      </c>
      <c r="AE84" s="39">
        <v>0</v>
      </c>
      <c r="AF84" s="33">
        <v>0.53180596774190003</v>
      </c>
      <c r="AG84" s="43">
        <v>0</v>
      </c>
      <c r="AH84" s="39">
        <v>0</v>
      </c>
      <c r="AI84" s="39">
        <v>0</v>
      </c>
      <c r="AJ84" s="39">
        <v>0</v>
      </c>
      <c r="AK84" s="33">
        <v>0</v>
      </c>
      <c r="AL84" s="43">
        <v>0</v>
      </c>
      <c r="AM84" s="39">
        <v>0</v>
      </c>
      <c r="AN84" s="39">
        <v>0</v>
      </c>
      <c r="AO84" s="39">
        <v>0</v>
      </c>
      <c r="AP84" s="33">
        <v>0</v>
      </c>
      <c r="AQ84" s="43">
        <v>0</v>
      </c>
      <c r="AR84" s="39">
        <v>0</v>
      </c>
      <c r="AS84" s="39">
        <v>0</v>
      </c>
      <c r="AT84" s="39">
        <v>0</v>
      </c>
      <c r="AU84" s="33">
        <v>0</v>
      </c>
      <c r="AV84" s="43">
        <v>2.5880106714157987</v>
      </c>
      <c r="AW84" s="39">
        <v>1.9421710016447999</v>
      </c>
      <c r="AX84" s="39">
        <v>0</v>
      </c>
      <c r="AY84" s="39">
        <v>0</v>
      </c>
      <c r="AZ84" s="33">
        <v>30.350156846254507</v>
      </c>
      <c r="BA84" s="43">
        <v>0</v>
      </c>
      <c r="BB84" s="39">
        <v>0</v>
      </c>
      <c r="BC84" s="39">
        <v>0</v>
      </c>
      <c r="BD84" s="39">
        <v>0</v>
      </c>
      <c r="BE84" s="33">
        <v>0</v>
      </c>
      <c r="BF84" s="43">
        <v>0.43927172935409997</v>
      </c>
      <c r="BG84" s="39">
        <v>0</v>
      </c>
      <c r="BH84" s="39">
        <v>0</v>
      </c>
      <c r="BI84" s="39">
        <v>0</v>
      </c>
      <c r="BJ84" s="33">
        <v>0.80036798145129995</v>
      </c>
      <c r="BK84" s="44">
        <f t="shared" ref="BK84:BK85" si="4">SUM(C84:BJ84)</f>
        <v>36.705100246249408</v>
      </c>
    </row>
    <row r="85" spans="1:63">
      <c r="A85" s="6"/>
      <c r="B85" s="11" t="s">
        <v>191</v>
      </c>
      <c r="C85" s="43">
        <v>0</v>
      </c>
      <c r="D85" s="39">
        <v>0</v>
      </c>
      <c r="E85" s="39">
        <v>0</v>
      </c>
      <c r="F85" s="39">
        <v>0</v>
      </c>
      <c r="G85" s="33">
        <v>0</v>
      </c>
      <c r="H85" s="43">
        <v>2.37820682257E-2</v>
      </c>
      <c r="I85" s="39">
        <v>6.0720174193547996</v>
      </c>
      <c r="J85" s="39">
        <v>0</v>
      </c>
      <c r="K85" s="39">
        <v>0</v>
      </c>
      <c r="L85" s="33">
        <v>0</v>
      </c>
      <c r="M85" s="43">
        <v>0</v>
      </c>
      <c r="N85" s="39">
        <v>0</v>
      </c>
      <c r="O85" s="39">
        <v>0</v>
      </c>
      <c r="P85" s="39">
        <v>0</v>
      </c>
      <c r="Q85" s="33">
        <v>0</v>
      </c>
      <c r="R85" s="43">
        <v>0</v>
      </c>
      <c r="S85" s="39">
        <v>0</v>
      </c>
      <c r="T85" s="39">
        <v>0</v>
      </c>
      <c r="U85" s="39">
        <v>0</v>
      </c>
      <c r="V85" s="33">
        <v>0</v>
      </c>
      <c r="W85" s="43">
        <v>0</v>
      </c>
      <c r="X85" s="39">
        <v>0</v>
      </c>
      <c r="Y85" s="39">
        <v>0</v>
      </c>
      <c r="Z85" s="39">
        <v>0</v>
      </c>
      <c r="AA85" s="33">
        <v>0</v>
      </c>
      <c r="AB85" s="43">
        <v>0</v>
      </c>
      <c r="AC85" s="39">
        <v>0.3732565750322</v>
      </c>
      <c r="AD85" s="39">
        <v>0</v>
      </c>
      <c r="AE85" s="39">
        <v>0</v>
      </c>
      <c r="AF85" s="33">
        <v>0.62713750658059997</v>
      </c>
      <c r="AG85" s="43">
        <v>0</v>
      </c>
      <c r="AH85" s="39">
        <v>0</v>
      </c>
      <c r="AI85" s="39">
        <v>0</v>
      </c>
      <c r="AJ85" s="39">
        <v>0</v>
      </c>
      <c r="AK85" s="33">
        <v>0</v>
      </c>
      <c r="AL85" s="43">
        <v>0</v>
      </c>
      <c r="AM85" s="39">
        <v>0</v>
      </c>
      <c r="AN85" s="39">
        <v>0</v>
      </c>
      <c r="AO85" s="39">
        <v>0</v>
      </c>
      <c r="AP85" s="33">
        <v>0</v>
      </c>
      <c r="AQ85" s="43">
        <v>0</v>
      </c>
      <c r="AR85" s="39">
        <v>0</v>
      </c>
      <c r="AS85" s="39">
        <v>0</v>
      </c>
      <c r="AT85" s="39">
        <v>0</v>
      </c>
      <c r="AU85" s="33">
        <v>0</v>
      </c>
      <c r="AV85" s="43">
        <v>5.7052911859593038</v>
      </c>
      <c r="AW85" s="39">
        <v>3.3416370219028</v>
      </c>
      <c r="AX85" s="39">
        <v>0</v>
      </c>
      <c r="AY85" s="39">
        <v>0</v>
      </c>
      <c r="AZ85" s="33">
        <v>38.885588298348821</v>
      </c>
      <c r="BA85" s="43">
        <v>0</v>
      </c>
      <c r="BB85" s="39">
        <v>0</v>
      </c>
      <c r="BC85" s="39">
        <v>0</v>
      </c>
      <c r="BD85" s="39">
        <v>0</v>
      </c>
      <c r="BE85" s="33">
        <v>0</v>
      </c>
      <c r="BF85" s="43">
        <v>0.71290886877230009</v>
      </c>
      <c r="BG85" s="39">
        <v>0</v>
      </c>
      <c r="BH85" s="39">
        <v>0</v>
      </c>
      <c r="BI85" s="39">
        <v>0</v>
      </c>
      <c r="BJ85" s="33">
        <v>1.7289379741928004</v>
      </c>
      <c r="BK85" s="44">
        <f t="shared" si="4"/>
        <v>57.470556918369333</v>
      </c>
    </row>
    <row r="86" spans="1:63">
      <c r="A86" s="6"/>
      <c r="B86" s="11" t="s">
        <v>95</v>
      </c>
      <c r="C86" s="43">
        <f>SUM(C19:C85)</f>
        <v>0</v>
      </c>
      <c r="D86" s="43">
        <f t="shared" ref="D86:BJ86" si="5">SUM(D19:D85)</f>
        <v>0</v>
      </c>
      <c r="E86" s="43">
        <f t="shared" si="5"/>
        <v>0</v>
      </c>
      <c r="F86" s="43">
        <f t="shared" si="5"/>
        <v>0</v>
      </c>
      <c r="G86" s="43">
        <f t="shared" si="5"/>
        <v>0</v>
      </c>
      <c r="H86" s="43">
        <f t="shared" si="5"/>
        <v>4.5722767272159999</v>
      </c>
      <c r="I86" s="43">
        <f t="shared" si="5"/>
        <v>2538.6750000250236</v>
      </c>
      <c r="J86" s="43">
        <f t="shared" si="5"/>
        <v>0</v>
      </c>
      <c r="K86" s="43">
        <f t="shared" si="5"/>
        <v>0</v>
      </c>
      <c r="L86" s="43">
        <f t="shared" si="5"/>
        <v>304.49274748576858</v>
      </c>
      <c r="M86" s="43">
        <f t="shared" si="5"/>
        <v>0</v>
      </c>
      <c r="N86" s="43">
        <f t="shared" si="5"/>
        <v>0</v>
      </c>
      <c r="O86" s="43">
        <f t="shared" si="5"/>
        <v>0</v>
      </c>
      <c r="P86" s="43">
        <f t="shared" si="5"/>
        <v>0</v>
      </c>
      <c r="Q86" s="43">
        <f t="shared" si="5"/>
        <v>0</v>
      </c>
      <c r="R86" s="43">
        <f t="shared" si="5"/>
        <v>0.91113474525519988</v>
      </c>
      <c r="S86" s="43">
        <f t="shared" si="5"/>
        <v>329.1034330449346</v>
      </c>
      <c r="T86" s="43">
        <f t="shared" si="5"/>
        <v>0</v>
      </c>
      <c r="U86" s="43">
        <f t="shared" si="5"/>
        <v>0</v>
      </c>
      <c r="V86" s="43">
        <f t="shared" si="5"/>
        <v>0.6570646645160001</v>
      </c>
      <c r="W86" s="43">
        <f t="shared" si="5"/>
        <v>0</v>
      </c>
      <c r="X86" s="43">
        <f t="shared" si="5"/>
        <v>0</v>
      </c>
      <c r="Y86" s="43">
        <f t="shared" si="5"/>
        <v>0</v>
      </c>
      <c r="Z86" s="43">
        <f t="shared" si="5"/>
        <v>0</v>
      </c>
      <c r="AA86" s="43">
        <f t="shared" si="5"/>
        <v>0</v>
      </c>
      <c r="AB86" s="43">
        <f t="shared" si="5"/>
        <v>0.9923766170313999</v>
      </c>
      <c r="AC86" s="43">
        <f t="shared" si="5"/>
        <v>30.164093817676402</v>
      </c>
      <c r="AD86" s="43">
        <f t="shared" si="5"/>
        <v>0</v>
      </c>
      <c r="AE86" s="43">
        <f t="shared" si="5"/>
        <v>0</v>
      </c>
      <c r="AF86" s="43">
        <f t="shared" si="5"/>
        <v>66.923580822964396</v>
      </c>
      <c r="AG86" s="43">
        <f t="shared" si="5"/>
        <v>0</v>
      </c>
      <c r="AH86" s="43">
        <f t="shared" si="5"/>
        <v>0</v>
      </c>
      <c r="AI86" s="43">
        <f t="shared" si="5"/>
        <v>0</v>
      </c>
      <c r="AJ86" s="43">
        <f t="shared" si="5"/>
        <v>0</v>
      </c>
      <c r="AK86" s="43">
        <f t="shared" si="5"/>
        <v>0</v>
      </c>
      <c r="AL86" s="43">
        <f t="shared" si="5"/>
        <v>6.2244945161100004E-2</v>
      </c>
      <c r="AM86" s="43">
        <f t="shared" si="5"/>
        <v>0.57092645161290001</v>
      </c>
      <c r="AN86" s="43">
        <f t="shared" si="5"/>
        <v>0</v>
      </c>
      <c r="AO86" s="43">
        <f t="shared" si="5"/>
        <v>0</v>
      </c>
      <c r="AP86" s="43">
        <f t="shared" si="5"/>
        <v>0.34255583870959999</v>
      </c>
      <c r="AQ86" s="43">
        <f t="shared" si="5"/>
        <v>0</v>
      </c>
      <c r="AR86" s="43">
        <f t="shared" si="5"/>
        <v>0</v>
      </c>
      <c r="AS86" s="43">
        <f t="shared" si="5"/>
        <v>0</v>
      </c>
      <c r="AT86" s="43">
        <f t="shared" si="5"/>
        <v>0</v>
      </c>
      <c r="AU86" s="43">
        <f t="shared" si="5"/>
        <v>0</v>
      </c>
      <c r="AV86" s="43">
        <f t="shared" si="5"/>
        <v>312.35427330104312</v>
      </c>
      <c r="AW86" s="43">
        <f t="shared" si="5"/>
        <v>654.38250505536143</v>
      </c>
      <c r="AX86" s="43">
        <f t="shared" si="5"/>
        <v>0</v>
      </c>
      <c r="AY86" s="43">
        <f t="shared" si="5"/>
        <v>0</v>
      </c>
      <c r="AZ86" s="43">
        <f t="shared" si="5"/>
        <v>2025.0058184885891</v>
      </c>
      <c r="BA86" s="43">
        <f t="shared" si="5"/>
        <v>0</v>
      </c>
      <c r="BB86" s="43">
        <f t="shared" si="5"/>
        <v>0</v>
      </c>
      <c r="BC86" s="43">
        <f t="shared" si="5"/>
        <v>0</v>
      </c>
      <c r="BD86" s="43">
        <f t="shared" si="5"/>
        <v>0</v>
      </c>
      <c r="BE86" s="43">
        <f t="shared" si="5"/>
        <v>0</v>
      </c>
      <c r="BF86" s="43">
        <f t="shared" si="5"/>
        <v>32.092742072658908</v>
      </c>
      <c r="BG86" s="43">
        <f t="shared" si="5"/>
        <v>93.055581385385608</v>
      </c>
      <c r="BH86" s="43">
        <f t="shared" si="5"/>
        <v>0</v>
      </c>
      <c r="BI86" s="43">
        <f t="shared" si="5"/>
        <v>0</v>
      </c>
      <c r="BJ86" s="43">
        <f t="shared" si="5"/>
        <v>85.419397905723386</v>
      </c>
      <c r="BK86" s="42">
        <f>SUM(BK19:BK85)</f>
        <v>6479.7777533946337</v>
      </c>
    </row>
    <row r="87" spans="1:63">
      <c r="A87" s="6" t="s">
        <v>82</v>
      </c>
      <c r="B87" s="10" t="s">
        <v>15</v>
      </c>
      <c r="C87" s="84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6"/>
    </row>
    <row r="88" spans="1:63">
      <c r="A88" s="6"/>
      <c r="B88" s="11" t="s">
        <v>39</v>
      </c>
      <c r="C88" s="43"/>
      <c r="D88" s="39"/>
      <c r="E88" s="39"/>
      <c r="F88" s="39"/>
      <c r="G88" s="33"/>
      <c r="H88" s="43"/>
      <c r="I88" s="39"/>
      <c r="J88" s="39"/>
      <c r="K88" s="39"/>
      <c r="L88" s="33"/>
      <c r="M88" s="43"/>
      <c r="N88" s="39"/>
      <c r="O88" s="39"/>
      <c r="P88" s="39"/>
      <c r="Q88" s="33"/>
      <c r="R88" s="43"/>
      <c r="S88" s="39"/>
      <c r="T88" s="39"/>
      <c r="U88" s="39"/>
      <c r="V88" s="33"/>
      <c r="W88" s="43"/>
      <c r="X88" s="39"/>
      <c r="Y88" s="39"/>
      <c r="Z88" s="39"/>
      <c r="AA88" s="33"/>
      <c r="AB88" s="43"/>
      <c r="AC88" s="39"/>
      <c r="AD88" s="39"/>
      <c r="AE88" s="39"/>
      <c r="AF88" s="33"/>
      <c r="AG88" s="43"/>
      <c r="AH88" s="39"/>
      <c r="AI88" s="39"/>
      <c r="AJ88" s="39"/>
      <c r="AK88" s="33"/>
      <c r="AL88" s="43"/>
      <c r="AM88" s="39"/>
      <c r="AN88" s="39"/>
      <c r="AO88" s="39"/>
      <c r="AP88" s="33"/>
      <c r="AQ88" s="43"/>
      <c r="AR88" s="39"/>
      <c r="AS88" s="39"/>
      <c r="AT88" s="39"/>
      <c r="AU88" s="33"/>
      <c r="AV88" s="43"/>
      <c r="AW88" s="39"/>
      <c r="AX88" s="39"/>
      <c r="AY88" s="39"/>
      <c r="AZ88" s="33"/>
      <c r="BA88" s="43"/>
      <c r="BB88" s="39"/>
      <c r="BC88" s="39"/>
      <c r="BD88" s="39"/>
      <c r="BE88" s="33"/>
      <c r="BF88" s="43"/>
      <c r="BG88" s="39"/>
      <c r="BH88" s="39"/>
      <c r="BI88" s="39"/>
      <c r="BJ88" s="33"/>
      <c r="BK88" s="44"/>
    </row>
    <row r="89" spans="1:63">
      <c r="A89" s="6"/>
      <c r="B89" s="11" t="s">
        <v>94</v>
      </c>
      <c r="C89" s="43"/>
      <c r="D89" s="39"/>
      <c r="E89" s="39"/>
      <c r="F89" s="39"/>
      <c r="G89" s="33"/>
      <c r="H89" s="43"/>
      <c r="I89" s="39"/>
      <c r="J89" s="39"/>
      <c r="K89" s="39"/>
      <c r="L89" s="33"/>
      <c r="M89" s="43"/>
      <c r="N89" s="39"/>
      <c r="O89" s="39"/>
      <c r="P89" s="39"/>
      <c r="Q89" s="33"/>
      <c r="R89" s="43"/>
      <c r="S89" s="39"/>
      <c r="T89" s="39"/>
      <c r="U89" s="39"/>
      <c r="V89" s="33"/>
      <c r="W89" s="43"/>
      <c r="X89" s="39"/>
      <c r="Y89" s="39"/>
      <c r="Z89" s="39"/>
      <c r="AA89" s="33"/>
      <c r="AB89" s="43"/>
      <c r="AC89" s="39"/>
      <c r="AD89" s="39"/>
      <c r="AE89" s="39"/>
      <c r="AF89" s="33"/>
      <c r="AG89" s="43"/>
      <c r="AH89" s="39"/>
      <c r="AI89" s="39"/>
      <c r="AJ89" s="39"/>
      <c r="AK89" s="33"/>
      <c r="AL89" s="43"/>
      <c r="AM89" s="39"/>
      <c r="AN89" s="39"/>
      <c r="AO89" s="39"/>
      <c r="AP89" s="33"/>
      <c r="AQ89" s="43"/>
      <c r="AR89" s="39"/>
      <c r="AS89" s="39"/>
      <c r="AT89" s="39"/>
      <c r="AU89" s="33"/>
      <c r="AV89" s="43"/>
      <c r="AW89" s="39"/>
      <c r="AX89" s="39"/>
      <c r="AY89" s="39"/>
      <c r="AZ89" s="33"/>
      <c r="BA89" s="43"/>
      <c r="BB89" s="39"/>
      <c r="BC89" s="39"/>
      <c r="BD89" s="39"/>
      <c r="BE89" s="33"/>
      <c r="BF89" s="43"/>
      <c r="BG89" s="39"/>
      <c r="BH89" s="39"/>
      <c r="BI89" s="39"/>
      <c r="BJ89" s="33"/>
      <c r="BK89" s="44"/>
    </row>
    <row r="90" spans="1:63">
      <c r="A90" s="6" t="s">
        <v>84</v>
      </c>
      <c r="B90" s="10" t="s">
        <v>99</v>
      </c>
      <c r="C90" s="84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6"/>
    </row>
    <row r="91" spans="1:63">
      <c r="A91" s="6"/>
      <c r="B91" s="11" t="s">
        <v>39</v>
      </c>
      <c r="C91" s="43"/>
      <c r="D91" s="39"/>
      <c r="E91" s="39"/>
      <c r="F91" s="39"/>
      <c r="G91" s="33"/>
      <c r="H91" s="43"/>
      <c r="I91" s="39"/>
      <c r="J91" s="39"/>
      <c r="K91" s="39"/>
      <c r="L91" s="33"/>
      <c r="M91" s="43"/>
      <c r="N91" s="39"/>
      <c r="O91" s="39"/>
      <c r="P91" s="39"/>
      <c r="Q91" s="33"/>
      <c r="R91" s="43"/>
      <c r="S91" s="39"/>
      <c r="T91" s="39"/>
      <c r="U91" s="39"/>
      <c r="V91" s="33"/>
      <c r="W91" s="43"/>
      <c r="X91" s="39"/>
      <c r="Y91" s="39"/>
      <c r="Z91" s="39"/>
      <c r="AA91" s="33"/>
      <c r="AB91" s="43"/>
      <c r="AC91" s="39"/>
      <c r="AD91" s="39"/>
      <c r="AE91" s="39"/>
      <c r="AF91" s="33"/>
      <c r="AG91" s="43"/>
      <c r="AH91" s="39"/>
      <c r="AI91" s="39"/>
      <c r="AJ91" s="39"/>
      <c r="AK91" s="33"/>
      <c r="AL91" s="43"/>
      <c r="AM91" s="39"/>
      <c r="AN91" s="39"/>
      <c r="AO91" s="39"/>
      <c r="AP91" s="33"/>
      <c r="AQ91" s="43"/>
      <c r="AR91" s="39"/>
      <c r="AS91" s="39"/>
      <c r="AT91" s="39"/>
      <c r="AU91" s="33"/>
      <c r="AV91" s="43"/>
      <c r="AW91" s="39"/>
      <c r="AX91" s="39"/>
      <c r="AY91" s="39"/>
      <c r="AZ91" s="33"/>
      <c r="BA91" s="43"/>
      <c r="BB91" s="39"/>
      <c r="BC91" s="39"/>
      <c r="BD91" s="39"/>
      <c r="BE91" s="33"/>
      <c r="BF91" s="43"/>
      <c r="BG91" s="39"/>
      <c r="BH91" s="39"/>
      <c r="BI91" s="39"/>
      <c r="BJ91" s="33"/>
      <c r="BK91" s="44"/>
    </row>
    <row r="92" spans="1:63">
      <c r="A92" s="6"/>
      <c r="B92" s="11" t="s">
        <v>93</v>
      </c>
      <c r="C92" s="43"/>
      <c r="D92" s="39"/>
      <c r="E92" s="39"/>
      <c r="F92" s="39"/>
      <c r="G92" s="33"/>
      <c r="H92" s="43"/>
      <c r="I92" s="39"/>
      <c r="J92" s="39"/>
      <c r="K92" s="39"/>
      <c r="L92" s="33"/>
      <c r="M92" s="43"/>
      <c r="N92" s="39"/>
      <c r="O92" s="39"/>
      <c r="P92" s="39"/>
      <c r="Q92" s="33"/>
      <c r="R92" s="43"/>
      <c r="S92" s="39"/>
      <c r="T92" s="39"/>
      <c r="U92" s="39"/>
      <c r="V92" s="33"/>
      <c r="W92" s="43"/>
      <c r="X92" s="39"/>
      <c r="Y92" s="39"/>
      <c r="Z92" s="39"/>
      <c r="AA92" s="33"/>
      <c r="AB92" s="43"/>
      <c r="AC92" s="39"/>
      <c r="AD92" s="39"/>
      <c r="AE92" s="39"/>
      <c r="AF92" s="33"/>
      <c r="AG92" s="43"/>
      <c r="AH92" s="39"/>
      <c r="AI92" s="39"/>
      <c r="AJ92" s="39"/>
      <c r="AK92" s="33"/>
      <c r="AL92" s="43"/>
      <c r="AM92" s="39"/>
      <c r="AN92" s="39"/>
      <c r="AO92" s="39"/>
      <c r="AP92" s="33"/>
      <c r="AQ92" s="43"/>
      <c r="AR92" s="39"/>
      <c r="AS92" s="39"/>
      <c r="AT92" s="39"/>
      <c r="AU92" s="33"/>
      <c r="AV92" s="43"/>
      <c r="AW92" s="39"/>
      <c r="AX92" s="39"/>
      <c r="AY92" s="39"/>
      <c r="AZ92" s="33"/>
      <c r="BA92" s="43"/>
      <c r="BB92" s="39"/>
      <c r="BC92" s="39"/>
      <c r="BD92" s="39"/>
      <c r="BE92" s="33"/>
      <c r="BF92" s="43"/>
      <c r="BG92" s="39"/>
      <c r="BH92" s="39"/>
      <c r="BI92" s="39"/>
      <c r="BJ92" s="33"/>
      <c r="BK92" s="44"/>
    </row>
    <row r="93" spans="1:63">
      <c r="A93" s="6" t="s">
        <v>85</v>
      </c>
      <c r="B93" s="10" t="s">
        <v>16</v>
      </c>
      <c r="C93" s="84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6"/>
    </row>
    <row r="94" spans="1:63">
      <c r="A94" s="6"/>
      <c r="B94" s="11" t="s">
        <v>39</v>
      </c>
      <c r="C94" s="43"/>
      <c r="D94" s="39"/>
      <c r="E94" s="39"/>
      <c r="F94" s="39"/>
      <c r="G94" s="33"/>
      <c r="H94" s="43"/>
      <c r="I94" s="39"/>
      <c r="J94" s="39"/>
      <c r="K94" s="39"/>
      <c r="L94" s="33"/>
      <c r="M94" s="43"/>
      <c r="N94" s="39"/>
      <c r="O94" s="39"/>
      <c r="P94" s="39"/>
      <c r="Q94" s="33"/>
      <c r="R94" s="43"/>
      <c r="S94" s="39"/>
      <c r="T94" s="39"/>
      <c r="U94" s="39"/>
      <c r="V94" s="33"/>
      <c r="W94" s="43"/>
      <c r="X94" s="39"/>
      <c r="Y94" s="39"/>
      <c r="Z94" s="39"/>
      <c r="AA94" s="33"/>
      <c r="AB94" s="43"/>
      <c r="AC94" s="39"/>
      <c r="AD94" s="39"/>
      <c r="AE94" s="39"/>
      <c r="AF94" s="33"/>
      <c r="AG94" s="43"/>
      <c r="AH94" s="39"/>
      <c r="AI94" s="39"/>
      <c r="AJ94" s="39"/>
      <c r="AK94" s="33"/>
      <c r="AL94" s="43"/>
      <c r="AM94" s="39"/>
      <c r="AN94" s="39"/>
      <c r="AO94" s="39"/>
      <c r="AP94" s="33"/>
      <c r="AQ94" s="43"/>
      <c r="AR94" s="39"/>
      <c r="AS94" s="39"/>
      <c r="AT94" s="39"/>
      <c r="AU94" s="33"/>
      <c r="AV94" s="43"/>
      <c r="AW94" s="39"/>
      <c r="AX94" s="39"/>
      <c r="AY94" s="39"/>
      <c r="AZ94" s="33"/>
      <c r="BA94" s="43"/>
      <c r="BB94" s="39"/>
      <c r="BC94" s="39"/>
      <c r="BD94" s="39"/>
      <c r="BE94" s="33"/>
      <c r="BF94" s="43"/>
      <c r="BG94" s="39"/>
      <c r="BH94" s="39"/>
      <c r="BI94" s="39"/>
      <c r="BJ94" s="33"/>
      <c r="BK94" s="44"/>
    </row>
    <row r="95" spans="1:63">
      <c r="A95" s="6"/>
      <c r="B95" s="11" t="s">
        <v>154</v>
      </c>
      <c r="C95" s="43">
        <v>0</v>
      </c>
      <c r="D95" s="39">
        <v>0</v>
      </c>
      <c r="E95" s="39">
        <v>0</v>
      </c>
      <c r="F95" s="39">
        <v>0</v>
      </c>
      <c r="G95" s="33">
        <v>0</v>
      </c>
      <c r="H95" s="43">
        <v>2.4775475935399999E-2</v>
      </c>
      <c r="I95" s="39">
        <v>0</v>
      </c>
      <c r="J95" s="39">
        <v>0</v>
      </c>
      <c r="K95" s="39">
        <v>0</v>
      </c>
      <c r="L95" s="33">
        <v>0.74804893870949996</v>
      </c>
      <c r="M95" s="43">
        <v>0</v>
      </c>
      <c r="N95" s="39">
        <v>0</v>
      </c>
      <c r="O95" s="39">
        <v>0</v>
      </c>
      <c r="P95" s="39">
        <v>0</v>
      </c>
      <c r="Q95" s="33">
        <v>0</v>
      </c>
      <c r="R95" s="43">
        <v>0</v>
      </c>
      <c r="S95" s="39">
        <v>0</v>
      </c>
      <c r="T95" s="39">
        <v>0</v>
      </c>
      <c r="U95" s="39">
        <v>0</v>
      </c>
      <c r="V95" s="33">
        <v>0</v>
      </c>
      <c r="W95" s="43">
        <v>0</v>
      </c>
      <c r="X95" s="39">
        <v>0</v>
      </c>
      <c r="Y95" s="39">
        <v>0</v>
      </c>
      <c r="Z95" s="39">
        <v>0</v>
      </c>
      <c r="AA95" s="33">
        <v>0</v>
      </c>
      <c r="AB95" s="43">
        <v>4.7617603220000002E-4</v>
      </c>
      <c r="AC95" s="39">
        <v>0</v>
      </c>
      <c r="AD95" s="39">
        <v>0</v>
      </c>
      <c r="AE95" s="39">
        <v>0</v>
      </c>
      <c r="AF95" s="33">
        <v>0</v>
      </c>
      <c r="AG95" s="43">
        <v>0</v>
      </c>
      <c r="AH95" s="39">
        <v>0</v>
      </c>
      <c r="AI95" s="39">
        <v>0</v>
      </c>
      <c r="AJ95" s="39">
        <v>0</v>
      </c>
      <c r="AK95" s="33">
        <v>0</v>
      </c>
      <c r="AL95" s="43">
        <v>0</v>
      </c>
      <c r="AM95" s="39">
        <v>0</v>
      </c>
      <c r="AN95" s="39">
        <v>0</v>
      </c>
      <c r="AO95" s="39">
        <v>0</v>
      </c>
      <c r="AP95" s="33">
        <v>0</v>
      </c>
      <c r="AQ95" s="43">
        <v>0</v>
      </c>
      <c r="AR95" s="39">
        <v>0</v>
      </c>
      <c r="AS95" s="39">
        <v>0</v>
      </c>
      <c r="AT95" s="39">
        <v>0</v>
      </c>
      <c r="AU95" s="33">
        <v>0</v>
      </c>
      <c r="AV95" s="43">
        <v>2.3168128599633002</v>
      </c>
      <c r="AW95" s="39">
        <v>5.4859718400639998</v>
      </c>
      <c r="AX95" s="39">
        <v>1.4881213350967</v>
      </c>
      <c r="AY95" s="39">
        <v>0</v>
      </c>
      <c r="AZ95" s="33">
        <v>22.588908365449402</v>
      </c>
      <c r="BA95" s="43">
        <v>0</v>
      </c>
      <c r="BB95" s="39">
        <v>0</v>
      </c>
      <c r="BC95" s="39">
        <v>0</v>
      </c>
      <c r="BD95" s="39">
        <v>0</v>
      </c>
      <c r="BE95" s="33">
        <v>0</v>
      </c>
      <c r="BF95" s="43">
        <v>0.27715433303139997</v>
      </c>
      <c r="BG95" s="39">
        <v>0.22370215177410002</v>
      </c>
      <c r="BH95" s="39">
        <v>0</v>
      </c>
      <c r="BI95" s="39">
        <v>0</v>
      </c>
      <c r="BJ95" s="33">
        <v>0.1055164821934</v>
      </c>
      <c r="BK95" s="44">
        <f>SUM(C95:BJ95)</f>
        <v>33.259487958249402</v>
      </c>
    </row>
    <row r="96" spans="1:63">
      <c r="A96" s="6"/>
      <c r="B96" s="11" t="s">
        <v>158</v>
      </c>
      <c r="C96" s="43">
        <v>0</v>
      </c>
      <c r="D96" s="39">
        <v>0</v>
      </c>
      <c r="E96" s="39">
        <v>0</v>
      </c>
      <c r="F96" s="39">
        <v>0</v>
      </c>
      <c r="G96" s="33">
        <v>0</v>
      </c>
      <c r="H96" s="43">
        <v>0.13901437951529999</v>
      </c>
      <c r="I96" s="39">
        <v>156.75361217503192</v>
      </c>
      <c r="J96" s="39">
        <v>0</v>
      </c>
      <c r="K96" s="39">
        <v>0</v>
      </c>
      <c r="L96" s="33">
        <v>42.276656957999705</v>
      </c>
      <c r="M96" s="43">
        <v>0</v>
      </c>
      <c r="N96" s="39">
        <v>0</v>
      </c>
      <c r="O96" s="39">
        <v>0</v>
      </c>
      <c r="P96" s="39">
        <v>0</v>
      </c>
      <c r="Q96" s="33">
        <v>0</v>
      </c>
      <c r="R96" s="43">
        <v>5.8743324160999998E-2</v>
      </c>
      <c r="S96" s="39">
        <v>102.159546271129</v>
      </c>
      <c r="T96" s="39">
        <v>0</v>
      </c>
      <c r="U96" s="39">
        <v>0</v>
      </c>
      <c r="V96" s="33">
        <v>0</v>
      </c>
      <c r="W96" s="43">
        <v>0</v>
      </c>
      <c r="X96" s="39">
        <v>0</v>
      </c>
      <c r="Y96" s="39">
        <v>0</v>
      </c>
      <c r="Z96" s="39">
        <v>0</v>
      </c>
      <c r="AA96" s="33">
        <v>0</v>
      </c>
      <c r="AB96" s="43">
        <v>6.8514937548199997E-2</v>
      </c>
      <c r="AC96" s="39">
        <v>1.3951928736773</v>
      </c>
      <c r="AD96" s="39">
        <v>0</v>
      </c>
      <c r="AE96" s="39">
        <v>0</v>
      </c>
      <c r="AF96" s="33">
        <v>24.359071449257598</v>
      </c>
      <c r="AG96" s="43">
        <v>0</v>
      </c>
      <c r="AH96" s="39">
        <v>0</v>
      </c>
      <c r="AI96" s="39">
        <v>0</v>
      </c>
      <c r="AJ96" s="39">
        <v>0</v>
      </c>
      <c r="AK96" s="33">
        <v>0</v>
      </c>
      <c r="AL96" s="43">
        <v>0</v>
      </c>
      <c r="AM96" s="39">
        <v>0</v>
      </c>
      <c r="AN96" s="39">
        <v>0</v>
      </c>
      <c r="AO96" s="39">
        <v>0</v>
      </c>
      <c r="AP96" s="33">
        <v>0.23809835696769999</v>
      </c>
      <c r="AQ96" s="43">
        <v>0</v>
      </c>
      <c r="AR96" s="39">
        <v>0</v>
      </c>
      <c r="AS96" s="39">
        <v>0</v>
      </c>
      <c r="AT96" s="39">
        <v>0</v>
      </c>
      <c r="AU96" s="33">
        <v>0</v>
      </c>
      <c r="AV96" s="43">
        <v>4.5684249510228989</v>
      </c>
      <c r="AW96" s="39">
        <v>265.66128082996471</v>
      </c>
      <c r="AX96" s="39">
        <v>0</v>
      </c>
      <c r="AY96" s="39">
        <v>0</v>
      </c>
      <c r="AZ96" s="33">
        <v>239.33558538251086</v>
      </c>
      <c r="BA96" s="43">
        <v>0</v>
      </c>
      <c r="BB96" s="39">
        <v>0</v>
      </c>
      <c r="BC96" s="39">
        <v>0</v>
      </c>
      <c r="BD96" s="39">
        <v>0</v>
      </c>
      <c r="BE96" s="33">
        <v>0</v>
      </c>
      <c r="BF96" s="43">
        <v>0.96700313661110016</v>
      </c>
      <c r="BG96" s="39">
        <v>1.4014119201935</v>
      </c>
      <c r="BH96" s="39">
        <v>0</v>
      </c>
      <c r="BI96" s="39">
        <v>0</v>
      </c>
      <c r="BJ96" s="33">
        <v>6.5115629406768001</v>
      </c>
      <c r="BK96" s="44">
        <f t="shared" ref="BK96:BK106" si="6">SUM(C96:BJ96)</f>
        <v>845.89371988626749</v>
      </c>
    </row>
    <row r="97" spans="1:63">
      <c r="A97" s="6"/>
      <c r="B97" s="11" t="s">
        <v>152</v>
      </c>
      <c r="C97" s="43">
        <v>0</v>
      </c>
      <c r="D97" s="39">
        <v>0</v>
      </c>
      <c r="E97" s="39">
        <v>0</v>
      </c>
      <c r="F97" s="39">
        <v>0</v>
      </c>
      <c r="G97" s="33">
        <v>0</v>
      </c>
      <c r="H97" s="43">
        <v>8.6401088289999997E-2</v>
      </c>
      <c r="I97" s="39">
        <v>102.09684615729009</v>
      </c>
      <c r="J97" s="39">
        <v>0</v>
      </c>
      <c r="K97" s="39">
        <v>0</v>
      </c>
      <c r="L97" s="33">
        <v>3.1844601718707</v>
      </c>
      <c r="M97" s="43">
        <v>0</v>
      </c>
      <c r="N97" s="39">
        <v>0</v>
      </c>
      <c r="O97" s="39">
        <v>0</v>
      </c>
      <c r="P97" s="39">
        <v>0</v>
      </c>
      <c r="Q97" s="33">
        <v>0</v>
      </c>
      <c r="R97" s="43">
        <v>4.5257170959999999E-4</v>
      </c>
      <c r="S97" s="39">
        <v>0</v>
      </c>
      <c r="T97" s="39">
        <v>0</v>
      </c>
      <c r="U97" s="39">
        <v>0</v>
      </c>
      <c r="V97" s="33">
        <v>1.0322007516100001E-2</v>
      </c>
      <c r="W97" s="43">
        <v>0</v>
      </c>
      <c r="X97" s="39">
        <v>0</v>
      </c>
      <c r="Y97" s="39">
        <v>0</v>
      </c>
      <c r="Z97" s="39">
        <v>0</v>
      </c>
      <c r="AA97" s="33">
        <v>0</v>
      </c>
      <c r="AB97" s="43">
        <v>0</v>
      </c>
      <c r="AC97" s="39">
        <v>10.399904056225699</v>
      </c>
      <c r="AD97" s="39">
        <v>0</v>
      </c>
      <c r="AE97" s="39">
        <v>0</v>
      </c>
      <c r="AF97" s="33">
        <v>13.4438340183547</v>
      </c>
      <c r="AG97" s="43">
        <v>0</v>
      </c>
      <c r="AH97" s="39">
        <v>0</v>
      </c>
      <c r="AI97" s="39">
        <v>0</v>
      </c>
      <c r="AJ97" s="39">
        <v>0</v>
      </c>
      <c r="AK97" s="33">
        <v>0</v>
      </c>
      <c r="AL97" s="43">
        <v>0</v>
      </c>
      <c r="AM97" s="39">
        <v>0</v>
      </c>
      <c r="AN97" s="39">
        <v>0</v>
      </c>
      <c r="AO97" s="39">
        <v>0</v>
      </c>
      <c r="AP97" s="33">
        <v>0</v>
      </c>
      <c r="AQ97" s="43">
        <v>0</v>
      </c>
      <c r="AR97" s="39">
        <v>0</v>
      </c>
      <c r="AS97" s="39">
        <v>0</v>
      </c>
      <c r="AT97" s="39">
        <v>0</v>
      </c>
      <c r="AU97" s="33">
        <v>0</v>
      </c>
      <c r="AV97" s="43">
        <v>0.63689645603049982</v>
      </c>
      <c r="AW97" s="39">
        <v>54.897101017547996</v>
      </c>
      <c r="AX97" s="39">
        <v>0</v>
      </c>
      <c r="AY97" s="39">
        <v>0</v>
      </c>
      <c r="AZ97" s="33">
        <v>64.158133649998092</v>
      </c>
      <c r="BA97" s="43">
        <v>0</v>
      </c>
      <c r="BB97" s="39">
        <v>0</v>
      </c>
      <c r="BC97" s="39">
        <v>0</v>
      </c>
      <c r="BD97" s="39">
        <v>0</v>
      </c>
      <c r="BE97" s="33">
        <v>0</v>
      </c>
      <c r="BF97" s="43">
        <v>1.8848237967500001E-2</v>
      </c>
      <c r="BG97" s="39">
        <v>0</v>
      </c>
      <c r="BH97" s="39">
        <v>0</v>
      </c>
      <c r="BI97" s="39">
        <v>0</v>
      </c>
      <c r="BJ97" s="33">
        <v>0.57873471129029996</v>
      </c>
      <c r="BK97" s="44">
        <f t="shared" si="6"/>
        <v>249.5119341440913</v>
      </c>
    </row>
    <row r="98" spans="1:63">
      <c r="A98" s="6"/>
      <c r="B98" s="11" t="s">
        <v>186</v>
      </c>
      <c r="C98" s="43">
        <v>0</v>
      </c>
      <c r="D98" s="39">
        <v>0</v>
      </c>
      <c r="E98" s="39">
        <v>0</v>
      </c>
      <c r="F98" s="39">
        <v>0</v>
      </c>
      <c r="G98" s="33">
        <v>0</v>
      </c>
      <c r="H98" s="43">
        <v>1.42536791287E-2</v>
      </c>
      <c r="I98" s="39">
        <v>0.25811008064509999</v>
      </c>
      <c r="J98" s="39">
        <v>0</v>
      </c>
      <c r="K98" s="39">
        <v>0</v>
      </c>
      <c r="L98" s="33">
        <v>1.0856752419353999</v>
      </c>
      <c r="M98" s="43">
        <v>0</v>
      </c>
      <c r="N98" s="39">
        <v>0</v>
      </c>
      <c r="O98" s="39">
        <v>0</v>
      </c>
      <c r="P98" s="39">
        <v>0</v>
      </c>
      <c r="Q98" s="33">
        <v>0</v>
      </c>
      <c r="R98" s="43">
        <v>1.401422903E-4</v>
      </c>
      <c r="S98" s="39">
        <v>0</v>
      </c>
      <c r="T98" s="39">
        <v>0</v>
      </c>
      <c r="U98" s="39">
        <v>0</v>
      </c>
      <c r="V98" s="33">
        <v>0</v>
      </c>
      <c r="W98" s="43">
        <v>0</v>
      </c>
      <c r="X98" s="39">
        <v>0</v>
      </c>
      <c r="Y98" s="39">
        <v>0</v>
      </c>
      <c r="Z98" s="39">
        <v>0</v>
      </c>
      <c r="AA98" s="33">
        <v>0</v>
      </c>
      <c r="AB98" s="43">
        <v>0</v>
      </c>
      <c r="AC98" s="39">
        <v>0</v>
      </c>
      <c r="AD98" s="39">
        <v>0</v>
      </c>
      <c r="AE98" s="39">
        <v>0</v>
      </c>
      <c r="AF98" s="33">
        <v>1.3912755967740003</v>
      </c>
      <c r="AG98" s="43">
        <v>0</v>
      </c>
      <c r="AH98" s="39">
        <v>0</v>
      </c>
      <c r="AI98" s="39">
        <v>0</v>
      </c>
      <c r="AJ98" s="39">
        <v>0</v>
      </c>
      <c r="AK98" s="33">
        <v>0</v>
      </c>
      <c r="AL98" s="43">
        <v>0</v>
      </c>
      <c r="AM98" s="39">
        <v>0</v>
      </c>
      <c r="AN98" s="39">
        <v>0</v>
      </c>
      <c r="AO98" s="39">
        <v>0</v>
      </c>
      <c r="AP98" s="33">
        <v>0</v>
      </c>
      <c r="AQ98" s="43">
        <v>0</v>
      </c>
      <c r="AR98" s="39">
        <v>0</v>
      </c>
      <c r="AS98" s="39">
        <v>0</v>
      </c>
      <c r="AT98" s="39">
        <v>0</v>
      </c>
      <c r="AU98" s="33">
        <v>0</v>
      </c>
      <c r="AV98" s="43">
        <v>1.1378461961903996</v>
      </c>
      <c r="AW98" s="39">
        <v>2.3925786183869002</v>
      </c>
      <c r="AX98" s="39">
        <v>0</v>
      </c>
      <c r="AY98" s="39">
        <v>0</v>
      </c>
      <c r="AZ98" s="33">
        <v>26.360357358610894</v>
      </c>
      <c r="BA98" s="43">
        <v>0</v>
      </c>
      <c r="BB98" s="39">
        <v>0</v>
      </c>
      <c r="BC98" s="39">
        <v>0</v>
      </c>
      <c r="BD98" s="39">
        <v>0</v>
      </c>
      <c r="BE98" s="33">
        <v>0</v>
      </c>
      <c r="BF98" s="43">
        <v>0.18717136383829999</v>
      </c>
      <c r="BG98" s="39">
        <v>0.144280432258</v>
      </c>
      <c r="BH98" s="39">
        <v>0</v>
      </c>
      <c r="BI98" s="39">
        <v>0</v>
      </c>
      <c r="BJ98" s="33">
        <v>0.23340312816120001</v>
      </c>
      <c r="BK98" s="44">
        <f t="shared" si="6"/>
        <v>33.205091838219197</v>
      </c>
    </row>
    <row r="99" spans="1:63">
      <c r="A99" s="6"/>
      <c r="B99" s="11" t="s">
        <v>153</v>
      </c>
      <c r="C99" s="43">
        <v>0</v>
      </c>
      <c r="D99" s="39">
        <v>6.0766917482903002</v>
      </c>
      <c r="E99" s="39">
        <v>0</v>
      </c>
      <c r="F99" s="39">
        <v>0</v>
      </c>
      <c r="G99" s="33">
        <v>0</v>
      </c>
      <c r="H99" s="43">
        <v>0.30964075583760003</v>
      </c>
      <c r="I99" s="39">
        <v>13.775294268386398</v>
      </c>
      <c r="J99" s="39">
        <v>26.413124073032201</v>
      </c>
      <c r="K99" s="39">
        <v>0</v>
      </c>
      <c r="L99" s="33">
        <v>5.5109402508377006</v>
      </c>
      <c r="M99" s="43">
        <v>0</v>
      </c>
      <c r="N99" s="39">
        <v>0</v>
      </c>
      <c r="O99" s="39">
        <v>0</v>
      </c>
      <c r="P99" s="39">
        <v>0</v>
      </c>
      <c r="Q99" s="33">
        <v>0</v>
      </c>
      <c r="R99" s="43">
        <v>0.11611002438649999</v>
      </c>
      <c r="S99" s="39">
        <v>0</v>
      </c>
      <c r="T99" s="39">
        <v>0</v>
      </c>
      <c r="U99" s="39">
        <v>0</v>
      </c>
      <c r="V99" s="33">
        <v>0.21955043770940003</v>
      </c>
      <c r="W99" s="43">
        <v>0</v>
      </c>
      <c r="X99" s="39">
        <v>0</v>
      </c>
      <c r="Y99" s="39">
        <v>0</v>
      </c>
      <c r="Z99" s="39">
        <v>0</v>
      </c>
      <c r="AA99" s="33">
        <v>0</v>
      </c>
      <c r="AB99" s="43">
        <v>1.6373629353999999E-3</v>
      </c>
      <c r="AC99" s="39">
        <v>2.2413032806127999</v>
      </c>
      <c r="AD99" s="39">
        <v>0</v>
      </c>
      <c r="AE99" s="39">
        <v>0</v>
      </c>
      <c r="AF99" s="33">
        <v>3.9912562099351998</v>
      </c>
      <c r="AG99" s="43">
        <v>0</v>
      </c>
      <c r="AH99" s="39">
        <v>0</v>
      </c>
      <c r="AI99" s="39">
        <v>0</v>
      </c>
      <c r="AJ99" s="39">
        <v>0</v>
      </c>
      <c r="AK99" s="33">
        <v>0</v>
      </c>
      <c r="AL99" s="43">
        <v>5.3800598386999996E-3</v>
      </c>
      <c r="AM99" s="39">
        <v>3.1384961223225001</v>
      </c>
      <c r="AN99" s="39">
        <v>0</v>
      </c>
      <c r="AO99" s="39">
        <v>0</v>
      </c>
      <c r="AP99" s="33">
        <v>0</v>
      </c>
      <c r="AQ99" s="43">
        <v>0</v>
      </c>
      <c r="AR99" s="39">
        <v>0</v>
      </c>
      <c r="AS99" s="39">
        <v>0</v>
      </c>
      <c r="AT99" s="39">
        <v>0</v>
      </c>
      <c r="AU99" s="33">
        <v>0</v>
      </c>
      <c r="AV99" s="43">
        <v>5.5626552091506021</v>
      </c>
      <c r="AW99" s="39">
        <v>162.46766408483464</v>
      </c>
      <c r="AX99" s="39">
        <v>0.5817796497419</v>
      </c>
      <c r="AY99" s="39">
        <v>0</v>
      </c>
      <c r="AZ99" s="33">
        <v>116.34441125660352</v>
      </c>
      <c r="BA99" s="43">
        <v>0</v>
      </c>
      <c r="BB99" s="39">
        <v>0</v>
      </c>
      <c r="BC99" s="39">
        <v>0</v>
      </c>
      <c r="BD99" s="39">
        <v>0</v>
      </c>
      <c r="BE99" s="33">
        <v>0</v>
      </c>
      <c r="BF99" s="43">
        <v>0.5871303148368</v>
      </c>
      <c r="BG99" s="39">
        <v>0.2347730853869</v>
      </c>
      <c r="BH99" s="39">
        <v>3.4404429298386998</v>
      </c>
      <c r="BI99" s="39">
        <v>0</v>
      </c>
      <c r="BJ99" s="33">
        <v>1.7855773619996997</v>
      </c>
      <c r="BK99" s="44">
        <f t="shared" si="6"/>
        <v>352.80385848651747</v>
      </c>
    </row>
    <row r="100" spans="1:63">
      <c r="A100" s="6"/>
      <c r="B100" s="11" t="s">
        <v>162</v>
      </c>
      <c r="C100" s="43">
        <v>0</v>
      </c>
      <c r="D100" s="39">
        <v>0</v>
      </c>
      <c r="E100" s="39">
        <v>0</v>
      </c>
      <c r="F100" s="39">
        <v>0</v>
      </c>
      <c r="G100" s="33">
        <v>0</v>
      </c>
      <c r="H100" s="43">
        <v>2.2484279433207002</v>
      </c>
      <c r="I100" s="39">
        <v>1790.9682988023822</v>
      </c>
      <c r="J100" s="39">
        <v>28.072405320032196</v>
      </c>
      <c r="K100" s="39">
        <v>0</v>
      </c>
      <c r="L100" s="33">
        <v>115.64900307170812</v>
      </c>
      <c r="M100" s="43">
        <v>0</v>
      </c>
      <c r="N100" s="39">
        <v>0</v>
      </c>
      <c r="O100" s="39">
        <v>0</v>
      </c>
      <c r="P100" s="39">
        <v>0</v>
      </c>
      <c r="Q100" s="33">
        <v>0</v>
      </c>
      <c r="R100" s="43">
        <v>0.26973676374130001</v>
      </c>
      <c r="S100" s="39">
        <v>137.52812765251539</v>
      </c>
      <c r="T100" s="39">
        <v>0</v>
      </c>
      <c r="U100" s="39">
        <v>0</v>
      </c>
      <c r="V100" s="33">
        <v>2.4484802161200001E-2</v>
      </c>
      <c r="W100" s="43">
        <v>0</v>
      </c>
      <c r="X100" s="39">
        <v>0</v>
      </c>
      <c r="Y100" s="39">
        <v>0</v>
      </c>
      <c r="Z100" s="39">
        <v>0</v>
      </c>
      <c r="AA100" s="33">
        <v>0</v>
      </c>
      <c r="AB100" s="43">
        <v>0.14868340322530002</v>
      </c>
      <c r="AC100" s="39">
        <v>199.9994850082243</v>
      </c>
      <c r="AD100" s="39">
        <v>0</v>
      </c>
      <c r="AE100" s="39">
        <v>0</v>
      </c>
      <c r="AF100" s="33">
        <v>32.9648983826444</v>
      </c>
      <c r="AG100" s="43">
        <v>0</v>
      </c>
      <c r="AH100" s="39">
        <v>0</v>
      </c>
      <c r="AI100" s="39">
        <v>0</v>
      </c>
      <c r="AJ100" s="39">
        <v>0</v>
      </c>
      <c r="AK100" s="33">
        <v>0</v>
      </c>
      <c r="AL100" s="43">
        <v>2.33225346451E-2</v>
      </c>
      <c r="AM100" s="39">
        <v>6.2035167032200002E-2</v>
      </c>
      <c r="AN100" s="39">
        <v>0</v>
      </c>
      <c r="AO100" s="39">
        <v>0</v>
      </c>
      <c r="AP100" s="33">
        <v>7.8171734806400009E-2</v>
      </c>
      <c r="AQ100" s="43">
        <v>0</v>
      </c>
      <c r="AR100" s="39">
        <v>0</v>
      </c>
      <c r="AS100" s="39">
        <v>0</v>
      </c>
      <c r="AT100" s="39">
        <v>0</v>
      </c>
      <c r="AU100" s="33">
        <v>0</v>
      </c>
      <c r="AV100" s="43">
        <v>5.5049266489218027</v>
      </c>
      <c r="AW100" s="39">
        <v>558.63515079931653</v>
      </c>
      <c r="AX100" s="39">
        <v>0</v>
      </c>
      <c r="AY100" s="39">
        <v>0</v>
      </c>
      <c r="AZ100" s="33">
        <v>162.69763163776472</v>
      </c>
      <c r="BA100" s="43">
        <v>0</v>
      </c>
      <c r="BB100" s="39">
        <v>0</v>
      </c>
      <c r="BC100" s="39">
        <v>0</v>
      </c>
      <c r="BD100" s="39">
        <v>0</v>
      </c>
      <c r="BE100" s="33">
        <v>0</v>
      </c>
      <c r="BF100" s="43">
        <v>0.98429232183509952</v>
      </c>
      <c r="BG100" s="39">
        <v>210.70370172483817</v>
      </c>
      <c r="BH100" s="39">
        <v>8.3778783401611996</v>
      </c>
      <c r="BI100" s="39">
        <v>0</v>
      </c>
      <c r="BJ100" s="33">
        <v>18.310258367676997</v>
      </c>
      <c r="BK100" s="44">
        <f t="shared" si="6"/>
        <v>3273.2509204269536</v>
      </c>
    </row>
    <row r="101" spans="1:63">
      <c r="A101" s="6"/>
      <c r="B101" s="11" t="s">
        <v>161</v>
      </c>
      <c r="C101" s="43">
        <v>0</v>
      </c>
      <c r="D101" s="39">
        <v>0</v>
      </c>
      <c r="E101" s="39">
        <v>0</v>
      </c>
      <c r="F101" s="39">
        <v>0</v>
      </c>
      <c r="G101" s="33">
        <v>0</v>
      </c>
      <c r="H101" s="43">
        <v>2.8655451064199998E-2</v>
      </c>
      <c r="I101" s="39">
        <v>0</v>
      </c>
      <c r="J101" s="39">
        <v>0</v>
      </c>
      <c r="K101" s="39">
        <v>0</v>
      </c>
      <c r="L101" s="33">
        <v>3.1832208387000002E-2</v>
      </c>
      <c r="M101" s="43">
        <v>0</v>
      </c>
      <c r="N101" s="39">
        <v>0</v>
      </c>
      <c r="O101" s="39">
        <v>0</v>
      </c>
      <c r="P101" s="39">
        <v>0</v>
      </c>
      <c r="Q101" s="33">
        <v>0</v>
      </c>
      <c r="R101" s="43">
        <v>3.5348081288999996E-3</v>
      </c>
      <c r="S101" s="39">
        <v>0</v>
      </c>
      <c r="T101" s="39">
        <v>0</v>
      </c>
      <c r="U101" s="39">
        <v>0</v>
      </c>
      <c r="V101" s="33">
        <v>0</v>
      </c>
      <c r="W101" s="43">
        <v>0</v>
      </c>
      <c r="X101" s="39">
        <v>0</v>
      </c>
      <c r="Y101" s="39">
        <v>0</v>
      </c>
      <c r="Z101" s="39">
        <v>0</v>
      </c>
      <c r="AA101" s="33">
        <v>0</v>
      </c>
      <c r="AB101" s="43">
        <v>0</v>
      </c>
      <c r="AC101" s="39">
        <v>0</v>
      </c>
      <c r="AD101" s="39">
        <v>0</v>
      </c>
      <c r="AE101" s="39">
        <v>0</v>
      </c>
      <c r="AF101" s="33">
        <v>0</v>
      </c>
      <c r="AG101" s="43">
        <v>0</v>
      </c>
      <c r="AH101" s="39">
        <v>0</v>
      </c>
      <c r="AI101" s="39">
        <v>0</v>
      </c>
      <c r="AJ101" s="39">
        <v>0</v>
      </c>
      <c r="AK101" s="33">
        <v>0</v>
      </c>
      <c r="AL101" s="43">
        <v>0</v>
      </c>
      <c r="AM101" s="39">
        <v>0</v>
      </c>
      <c r="AN101" s="39">
        <v>0</v>
      </c>
      <c r="AO101" s="39">
        <v>0</v>
      </c>
      <c r="AP101" s="33">
        <v>0</v>
      </c>
      <c r="AQ101" s="43">
        <v>0</v>
      </c>
      <c r="AR101" s="39">
        <v>0</v>
      </c>
      <c r="AS101" s="39">
        <v>0</v>
      </c>
      <c r="AT101" s="39">
        <v>0</v>
      </c>
      <c r="AU101" s="33">
        <v>0</v>
      </c>
      <c r="AV101" s="43">
        <v>1.2678419269615002</v>
      </c>
      <c r="AW101" s="39">
        <v>1.1076342673224999</v>
      </c>
      <c r="AX101" s="39">
        <v>0</v>
      </c>
      <c r="AY101" s="39">
        <v>0</v>
      </c>
      <c r="AZ101" s="33">
        <v>1.4181809917739001</v>
      </c>
      <c r="BA101" s="43">
        <v>0</v>
      </c>
      <c r="BB101" s="39">
        <v>0</v>
      </c>
      <c r="BC101" s="39">
        <v>0</v>
      </c>
      <c r="BD101" s="39">
        <v>0</v>
      </c>
      <c r="BE101" s="33">
        <v>0</v>
      </c>
      <c r="BF101" s="43">
        <v>0.18624037196600002</v>
      </c>
      <c r="BG101" s="39">
        <v>1.8012506960967001</v>
      </c>
      <c r="BH101" s="39">
        <v>0</v>
      </c>
      <c r="BI101" s="39">
        <v>0</v>
      </c>
      <c r="BJ101" s="33">
        <v>2.1413924814836003</v>
      </c>
      <c r="BK101" s="44">
        <f t="shared" si="6"/>
        <v>7.9865632031842999</v>
      </c>
    </row>
    <row r="102" spans="1:63">
      <c r="A102" s="6"/>
      <c r="B102" s="11" t="s">
        <v>157</v>
      </c>
      <c r="C102" s="43">
        <v>0</v>
      </c>
      <c r="D102" s="39">
        <v>0</v>
      </c>
      <c r="E102" s="39">
        <v>0</v>
      </c>
      <c r="F102" s="39">
        <v>0</v>
      </c>
      <c r="G102" s="33">
        <v>0</v>
      </c>
      <c r="H102" s="43">
        <v>0.267684513515</v>
      </c>
      <c r="I102" s="39">
        <v>27.3728856795159</v>
      </c>
      <c r="J102" s="39">
        <v>0</v>
      </c>
      <c r="K102" s="39">
        <v>0</v>
      </c>
      <c r="L102" s="33">
        <v>1.1923507538059002</v>
      </c>
      <c r="M102" s="43">
        <v>0</v>
      </c>
      <c r="N102" s="39">
        <v>0</v>
      </c>
      <c r="O102" s="39">
        <v>0</v>
      </c>
      <c r="P102" s="39">
        <v>0</v>
      </c>
      <c r="Q102" s="33">
        <v>0</v>
      </c>
      <c r="R102" s="43">
        <v>2.6979794193400002E-2</v>
      </c>
      <c r="S102" s="39">
        <v>0</v>
      </c>
      <c r="T102" s="39">
        <v>0</v>
      </c>
      <c r="U102" s="39">
        <v>0</v>
      </c>
      <c r="V102" s="33">
        <v>0</v>
      </c>
      <c r="W102" s="43">
        <v>0</v>
      </c>
      <c r="X102" s="39">
        <v>0</v>
      </c>
      <c r="Y102" s="39">
        <v>0</v>
      </c>
      <c r="Z102" s="39">
        <v>0</v>
      </c>
      <c r="AA102" s="33">
        <v>0</v>
      </c>
      <c r="AB102" s="43">
        <v>0</v>
      </c>
      <c r="AC102" s="39">
        <v>0.38669368335479998</v>
      </c>
      <c r="AD102" s="39">
        <v>0</v>
      </c>
      <c r="AE102" s="39">
        <v>0</v>
      </c>
      <c r="AF102" s="33">
        <v>0.11492705551579999</v>
      </c>
      <c r="AG102" s="43">
        <v>0</v>
      </c>
      <c r="AH102" s="39">
        <v>0</v>
      </c>
      <c r="AI102" s="39">
        <v>0</v>
      </c>
      <c r="AJ102" s="39">
        <v>0</v>
      </c>
      <c r="AK102" s="33">
        <v>0</v>
      </c>
      <c r="AL102" s="43">
        <v>0</v>
      </c>
      <c r="AM102" s="39">
        <v>0</v>
      </c>
      <c r="AN102" s="39">
        <v>0</v>
      </c>
      <c r="AO102" s="39">
        <v>0</v>
      </c>
      <c r="AP102" s="33">
        <v>0</v>
      </c>
      <c r="AQ102" s="43">
        <v>0</v>
      </c>
      <c r="AR102" s="39">
        <v>0</v>
      </c>
      <c r="AS102" s="39">
        <v>0</v>
      </c>
      <c r="AT102" s="39">
        <v>0</v>
      </c>
      <c r="AU102" s="33">
        <v>0</v>
      </c>
      <c r="AV102" s="43">
        <v>0.72462611599489957</v>
      </c>
      <c r="AW102" s="39">
        <v>18.758892389063597</v>
      </c>
      <c r="AX102" s="39">
        <v>0</v>
      </c>
      <c r="AY102" s="39">
        <v>0</v>
      </c>
      <c r="AZ102" s="33">
        <v>5.2374073467717004</v>
      </c>
      <c r="BA102" s="43">
        <v>0</v>
      </c>
      <c r="BB102" s="39">
        <v>0</v>
      </c>
      <c r="BC102" s="39">
        <v>0</v>
      </c>
      <c r="BD102" s="39">
        <v>0</v>
      </c>
      <c r="BE102" s="33">
        <v>0</v>
      </c>
      <c r="BF102" s="43">
        <v>3.7866151063700004E-2</v>
      </c>
      <c r="BG102" s="39">
        <v>0</v>
      </c>
      <c r="BH102" s="39">
        <v>0</v>
      </c>
      <c r="BI102" s="39">
        <v>0</v>
      </c>
      <c r="BJ102" s="33">
        <v>0</v>
      </c>
      <c r="BK102" s="44">
        <f t="shared" si="6"/>
        <v>54.120313482794707</v>
      </c>
    </row>
    <row r="103" spans="1:63">
      <c r="A103" s="6"/>
      <c r="B103" s="11" t="s">
        <v>156</v>
      </c>
      <c r="C103" s="43">
        <v>0</v>
      </c>
      <c r="D103" s="39">
        <v>0</v>
      </c>
      <c r="E103" s="39">
        <v>0</v>
      </c>
      <c r="F103" s="39">
        <v>0</v>
      </c>
      <c r="G103" s="33">
        <v>0</v>
      </c>
      <c r="H103" s="43">
        <v>0.1108336252256</v>
      </c>
      <c r="I103" s="39">
        <v>0</v>
      </c>
      <c r="J103" s="39">
        <v>0</v>
      </c>
      <c r="K103" s="39">
        <v>0</v>
      </c>
      <c r="L103" s="33">
        <v>281.58743832570923</v>
      </c>
      <c r="M103" s="43">
        <v>0</v>
      </c>
      <c r="N103" s="39">
        <v>0</v>
      </c>
      <c r="O103" s="39">
        <v>0</v>
      </c>
      <c r="P103" s="39">
        <v>0</v>
      </c>
      <c r="Q103" s="33">
        <v>0</v>
      </c>
      <c r="R103" s="43">
        <v>1.4147783322499998E-2</v>
      </c>
      <c r="S103" s="39">
        <v>0</v>
      </c>
      <c r="T103" s="39">
        <v>0</v>
      </c>
      <c r="U103" s="39">
        <v>0</v>
      </c>
      <c r="V103" s="33">
        <v>0</v>
      </c>
      <c r="W103" s="43">
        <v>0</v>
      </c>
      <c r="X103" s="39">
        <v>0</v>
      </c>
      <c r="Y103" s="39">
        <v>0</v>
      </c>
      <c r="Z103" s="39">
        <v>0</v>
      </c>
      <c r="AA103" s="33">
        <v>0</v>
      </c>
      <c r="AB103" s="43">
        <v>0</v>
      </c>
      <c r="AC103" s="39">
        <v>0</v>
      </c>
      <c r="AD103" s="39">
        <v>0</v>
      </c>
      <c r="AE103" s="39">
        <v>0</v>
      </c>
      <c r="AF103" s="33">
        <v>30.025185403645096</v>
      </c>
      <c r="AG103" s="43">
        <v>0</v>
      </c>
      <c r="AH103" s="39">
        <v>0</v>
      </c>
      <c r="AI103" s="39">
        <v>0</v>
      </c>
      <c r="AJ103" s="39">
        <v>0</v>
      </c>
      <c r="AK103" s="33">
        <v>0</v>
      </c>
      <c r="AL103" s="43">
        <v>0</v>
      </c>
      <c r="AM103" s="39">
        <v>0</v>
      </c>
      <c r="AN103" s="39">
        <v>0</v>
      </c>
      <c r="AO103" s="39">
        <v>0</v>
      </c>
      <c r="AP103" s="33">
        <v>0</v>
      </c>
      <c r="AQ103" s="43">
        <v>0</v>
      </c>
      <c r="AR103" s="39">
        <v>0</v>
      </c>
      <c r="AS103" s="39">
        <v>0</v>
      </c>
      <c r="AT103" s="39">
        <v>0</v>
      </c>
      <c r="AU103" s="33">
        <v>0</v>
      </c>
      <c r="AV103" s="43">
        <v>9.3184177354599995E-2</v>
      </c>
      <c r="AW103" s="39">
        <v>3.3619981130967003</v>
      </c>
      <c r="AX103" s="39">
        <v>0</v>
      </c>
      <c r="AY103" s="39">
        <v>0</v>
      </c>
      <c r="AZ103" s="33">
        <v>1.1269818191931</v>
      </c>
      <c r="BA103" s="43">
        <v>0</v>
      </c>
      <c r="BB103" s="39">
        <v>0</v>
      </c>
      <c r="BC103" s="39">
        <v>0</v>
      </c>
      <c r="BD103" s="39">
        <v>0</v>
      </c>
      <c r="BE103" s="33">
        <v>0</v>
      </c>
      <c r="BF103" s="43">
        <v>1.2066980032E-2</v>
      </c>
      <c r="BG103" s="39">
        <v>0</v>
      </c>
      <c r="BH103" s="39">
        <v>0</v>
      </c>
      <c r="BI103" s="39">
        <v>0</v>
      </c>
      <c r="BJ103" s="33">
        <v>1.0655379548299999E-2</v>
      </c>
      <c r="BK103" s="44">
        <f t="shared" si="6"/>
        <v>316.34249160712716</v>
      </c>
    </row>
    <row r="104" spans="1:63">
      <c r="A104" s="6"/>
      <c r="B104" s="11" t="s">
        <v>159</v>
      </c>
      <c r="C104" s="43">
        <v>0</v>
      </c>
      <c r="D104" s="39">
        <v>0</v>
      </c>
      <c r="E104" s="39">
        <v>0</v>
      </c>
      <c r="F104" s="39">
        <v>0</v>
      </c>
      <c r="G104" s="33">
        <v>0</v>
      </c>
      <c r="H104" s="43">
        <v>0.90038887728930006</v>
      </c>
      <c r="I104" s="39">
        <v>425.98072746432075</v>
      </c>
      <c r="J104" s="39">
        <v>0</v>
      </c>
      <c r="K104" s="39">
        <v>0</v>
      </c>
      <c r="L104" s="33">
        <v>46.983990571482991</v>
      </c>
      <c r="M104" s="43">
        <v>0</v>
      </c>
      <c r="N104" s="39">
        <v>0</v>
      </c>
      <c r="O104" s="39">
        <v>0</v>
      </c>
      <c r="P104" s="39">
        <v>0</v>
      </c>
      <c r="Q104" s="33">
        <v>0</v>
      </c>
      <c r="R104" s="43">
        <v>1.1324446677100001E-2</v>
      </c>
      <c r="S104" s="39">
        <v>181.17650533387001</v>
      </c>
      <c r="T104" s="39">
        <v>0</v>
      </c>
      <c r="U104" s="39">
        <v>0</v>
      </c>
      <c r="V104" s="33">
        <v>0.22906814874189999</v>
      </c>
      <c r="W104" s="43">
        <v>0</v>
      </c>
      <c r="X104" s="39">
        <v>0</v>
      </c>
      <c r="Y104" s="39">
        <v>0</v>
      </c>
      <c r="Z104" s="39">
        <v>0</v>
      </c>
      <c r="AA104" s="33">
        <v>0</v>
      </c>
      <c r="AB104" s="43">
        <v>12.8621105433224</v>
      </c>
      <c r="AC104" s="39">
        <v>8.3684661396770998</v>
      </c>
      <c r="AD104" s="39">
        <v>0</v>
      </c>
      <c r="AE104" s="39">
        <v>0</v>
      </c>
      <c r="AF104" s="33">
        <v>55.388145222418608</v>
      </c>
      <c r="AG104" s="43">
        <v>0</v>
      </c>
      <c r="AH104" s="39">
        <v>0</v>
      </c>
      <c r="AI104" s="39">
        <v>0</v>
      </c>
      <c r="AJ104" s="39">
        <v>0</v>
      </c>
      <c r="AK104" s="33">
        <v>0</v>
      </c>
      <c r="AL104" s="43">
        <v>6.1702033612800002E-2</v>
      </c>
      <c r="AM104" s="39">
        <v>3.4312782916129003</v>
      </c>
      <c r="AN104" s="39">
        <v>0</v>
      </c>
      <c r="AO104" s="39">
        <v>0</v>
      </c>
      <c r="AP104" s="33">
        <v>0</v>
      </c>
      <c r="AQ104" s="43">
        <v>0</v>
      </c>
      <c r="AR104" s="39">
        <v>0</v>
      </c>
      <c r="AS104" s="39">
        <v>0</v>
      </c>
      <c r="AT104" s="39">
        <v>0</v>
      </c>
      <c r="AU104" s="33">
        <v>0</v>
      </c>
      <c r="AV104" s="43">
        <v>16.755451117211404</v>
      </c>
      <c r="AW104" s="39">
        <v>507.25813625324957</v>
      </c>
      <c r="AX104" s="39">
        <v>0</v>
      </c>
      <c r="AY104" s="39">
        <v>0</v>
      </c>
      <c r="AZ104" s="33">
        <v>646.34390671584981</v>
      </c>
      <c r="BA104" s="43">
        <v>0</v>
      </c>
      <c r="BB104" s="39">
        <v>0</v>
      </c>
      <c r="BC104" s="39">
        <v>0</v>
      </c>
      <c r="BD104" s="39">
        <v>0</v>
      </c>
      <c r="BE104" s="33">
        <v>0</v>
      </c>
      <c r="BF104" s="43">
        <v>1.8622523994496001</v>
      </c>
      <c r="BG104" s="39">
        <v>148.53188019845058</v>
      </c>
      <c r="BH104" s="39">
        <v>0</v>
      </c>
      <c r="BI104" s="39">
        <v>0</v>
      </c>
      <c r="BJ104" s="33">
        <v>20.925855218191302</v>
      </c>
      <c r="BK104" s="44">
        <f t="shared" si="6"/>
        <v>2077.071188975428</v>
      </c>
    </row>
    <row r="105" spans="1:63">
      <c r="A105" s="6"/>
      <c r="B105" s="11" t="s">
        <v>160</v>
      </c>
      <c r="C105" s="43">
        <v>0</v>
      </c>
      <c r="D105" s="39">
        <v>0</v>
      </c>
      <c r="E105" s="39">
        <v>0</v>
      </c>
      <c r="F105" s="39">
        <v>0</v>
      </c>
      <c r="G105" s="33">
        <v>0</v>
      </c>
      <c r="H105" s="43">
        <v>0.44494719780549996</v>
      </c>
      <c r="I105" s="39">
        <v>296.19386173245113</v>
      </c>
      <c r="J105" s="39">
        <v>0</v>
      </c>
      <c r="K105" s="39">
        <v>0</v>
      </c>
      <c r="L105" s="33">
        <v>35.982709080192997</v>
      </c>
      <c r="M105" s="43">
        <v>0</v>
      </c>
      <c r="N105" s="39">
        <v>0</v>
      </c>
      <c r="O105" s="39">
        <v>0</v>
      </c>
      <c r="P105" s="39">
        <v>0</v>
      </c>
      <c r="Q105" s="33">
        <v>0</v>
      </c>
      <c r="R105" s="43">
        <v>2.2909149675000001E-3</v>
      </c>
      <c r="S105" s="39">
        <v>0</v>
      </c>
      <c r="T105" s="39">
        <v>0</v>
      </c>
      <c r="U105" s="39">
        <v>0</v>
      </c>
      <c r="V105" s="33">
        <v>1.2144203128999999E-2</v>
      </c>
      <c r="W105" s="43">
        <v>0</v>
      </c>
      <c r="X105" s="39">
        <v>0</v>
      </c>
      <c r="Y105" s="39">
        <v>0</v>
      </c>
      <c r="Z105" s="39">
        <v>0</v>
      </c>
      <c r="AA105" s="33">
        <v>0</v>
      </c>
      <c r="AB105" s="43">
        <v>3.6651975268385999</v>
      </c>
      <c r="AC105" s="39">
        <v>22.822936497322399</v>
      </c>
      <c r="AD105" s="39">
        <v>0</v>
      </c>
      <c r="AE105" s="39">
        <v>0</v>
      </c>
      <c r="AF105" s="33">
        <v>38.895275870515704</v>
      </c>
      <c r="AG105" s="43">
        <v>0</v>
      </c>
      <c r="AH105" s="39">
        <v>0</v>
      </c>
      <c r="AI105" s="39">
        <v>0</v>
      </c>
      <c r="AJ105" s="39">
        <v>0</v>
      </c>
      <c r="AK105" s="33">
        <v>0</v>
      </c>
      <c r="AL105" s="43">
        <v>0</v>
      </c>
      <c r="AM105" s="39">
        <v>0</v>
      </c>
      <c r="AN105" s="39">
        <v>0</v>
      </c>
      <c r="AO105" s="39">
        <v>0</v>
      </c>
      <c r="AP105" s="33">
        <v>0</v>
      </c>
      <c r="AQ105" s="43">
        <v>0</v>
      </c>
      <c r="AR105" s="39">
        <v>0</v>
      </c>
      <c r="AS105" s="39">
        <v>0</v>
      </c>
      <c r="AT105" s="39">
        <v>0</v>
      </c>
      <c r="AU105" s="33">
        <v>0</v>
      </c>
      <c r="AV105" s="43">
        <v>0.4999026125788999</v>
      </c>
      <c r="AW105" s="39">
        <v>420.27613473399697</v>
      </c>
      <c r="AX105" s="39">
        <v>0</v>
      </c>
      <c r="AY105" s="39">
        <v>0</v>
      </c>
      <c r="AZ105" s="33">
        <v>26.985494321190995</v>
      </c>
      <c r="BA105" s="43">
        <v>0</v>
      </c>
      <c r="BB105" s="39">
        <v>0</v>
      </c>
      <c r="BC105" s="39">
        <v>0</v>
      </c>
      <c r="BD105" s="39">
        <v>0</v>
      </c>
      <c r="BE105" s="33">
        <v>0</v>
      </c>
      <c r="BF105" s="43">
        <v>3.87551068062E-2</v>
      </c>
      <c r="BG105" s="39">
        <v>123.46477725428971</v>
      </c>
      <c r="BH105" s="39">
        <v>0</v>
      </c>
      <c r="BI105" s="39">
        <v>0</v>
      </c>
      <c r="BJ105" s="33">
        <v>0.84569675858060001</v>
      </c>
      <c r="BK105" s="44">
        <f t="shared" si="6"/>
        <v>970.1301238106663</v>
      </c>
    </row>
    <row r="106" spans="1:63">
      <c r="A106" s="6"/>
      <c r="B106" s="11" t="s">
        <v>92</v>
      </c>
      <c r="C106" s="43">
        <f>SUM(C95:C105)</f>
        <v>0</v>
      </c>
      <c r="D106" s="39">
        <f t="shared" ref="D106:BJ106" si="7">SUM(D95:D105)</f>
        <v>6.0766917482903002</v>
      </c>
      <c r="E106" s="39">
        <f t="shared" si="7"/>
        <v>0</v>
      </c>
      <c r="F106" s="39">
        <f t="shared" si="7"/>
        <v>0</v>
      </c>
      <c r="G106" s="33">
        <f t="shared" si="7"/>
        <v>0</v>
      </c>
      <c r="H106" s="43">
        <f t="shared" si="7"/>
        <v>4.5750229869273005</v>
      </c>
      <c r="I106" s="39">
        <f t="shared" si="7"/>
        <v>2813.3996363600236</v>
      </c>
      <c r="J106" s="39">
        <f t="shared" si="7"/>
        <v>54.485529393064397</v>
      </c>
      <c r="K106" s="39">
        <f t="shared" si="7"/>
        <v>0</v>
      </c>
      <c r="L106" s="33">
        <f t="shared" si="7"/>
        <v>534.23310557263926</v>
      </c>
      <c r="M106" s="43">
        <f t="shared" si="7"/>
        <v>0</v>
      </c>
      <c r="N106" s="39">
        <f t="shared" si="7"/>
        <v>0</v>
      </c>
      <c r="O106" s="39">
        <f t="shared" si="7"/>
        <v>0</v>
      </c>
      <c r="P106" s="39">
        <f t="shared" si="7"/>
        <v>0</v>
      </c>
      <c r="Q106" s="33">
        <f t="shared" si="7"/>
        <v>0</v>
      </c>
      <c r="R106" s="43">
        <f t="shared" si="7"/>
        <v>0.50346057357810003</v>
      </c>
      <c r="S106" s="39">
        <f t="shared" si="7"/>
        <v>420.86417925751442</v>
      </c>
      <c r="T106" s="39">
        <f t="shared" si="7"/>
        <v>0</v>
      </c>
      <c r="U106" s="39">
        <f t="shared" si="7"/>
        <v>0</v>
      </c>
      <c r="V106" s="33">
        <f t="shared" si="7"/>
        <v>0.49556959925760002</v>
      </c>
      <c r="W106" s="43">
        <f t="shared" si="7"/>
        <v>0</v>
      </c>
      <c r="X106" s="39">
        <f t="shared" si="7"/>
        <v>0</v>
      </c>
      <c r="Y106" s="39">
        <f t="shared" si="7"/>
        <v>0</v>
      </c>
      <c r="Z106" s="39">
        <f t="shared" si="7"/>
        <v>0</v>
      </c>
      <c r="AA106" s="33">
        <f t="shared" si="7"/>
        <v>0</v>
      </c>
      <c r="AB106" s="43">
        <f t="shared" si="7"/>
        <v>16.746619949902101</v>
      </c>
      <c r="AC106" s="39">
        <f t="shared" si="7"/>
        <v>245.6139815390944</v>
      </c>
      <c r="AD106" s="39">
        <f t="shared" si="7"/>
        <v>0</v>
      </c>
      <c r="AE106" s="39">
        <f t="shared" si="7"/>
        <v>0</v>
      </c>
      <c r="AF106" s="33">
        <f t="shared" si="7"/>
        <v>200.57386920906112</v>
      </c>
      <c r="AG106" s="43">
        <f t="shared" si="7"/>
        <v>0</v>
      </c>
      <c r="AH106" s="39">
        <f t="shared" si="7"/>
        <v>0</v>
      </c>
      <c r="AI106" s="39">
        <f t="shared" si="7"/>
        <v>0</v>
      </c>
      <c r="AJ106" s="39">
        <f t="shared" si="7"/>
        <v>0</v>
      </c>
      <c r="AK106" s="33">
        <f t="shared" si="7"/>
        <v>0</v>
      </c>
      <c r="AL106" s="43">
        <f t="shared" si="7"/>
        <v>9.0404628096599993E-2</v>
      </c>
      <c r="AM106" s="39">
        <f t="shared" si="7"/>
        <v>6.6318095809675999</v>
      </c>
      <c r="AN106" s="39">
        <f t="shared" si="7"/>
        <v>0</v>
      </c>
      <c r="AO106" s="39">
        <f t="shared" si="7"/>
        <v>0</v>
      </c>
      <c r="AP106" s="33">
        <f t="shared" si="7"/>
        <v>0.31627009177409998</v>
      </c>
      <c r="AQ106" s="43">
        <f t="shared" si="7"/>
        <v>0</v>
      </c>
      <c r="AR106" s="39">
        <f t="shared" si="7"/>
        <v>0</v>
      </c>
      <c r="AS106" s="39">
        <f t="shared" si="7"/>
        <v>0</v>
      </c>
      <c r="AT106" s="39">
        <f t="shared" si="7"/>
        <v>0</v>
      </c>
      <c r="AU106" s="33">
        <f t="shared" si="7"/>
        <v>0</v>
      </c>
      <c r="AV106" s="43">
        <f t="shared" si="7"/>
        <v>39.068568271380805</v>
      </c>
      <c r="AW106" s="39">
        <f t="shared" si="7"/>
        <v>2000.3025429468441</v>
      </c>
      <c r="AX106" s="39">
        <f t="shared" si="7"/>
        <v>2.0699009848386001</v>
      </c>
      <c r="AY106" s="39">
        <f t="shared" si="7"/>
        <v>0</v>
      </c>
      <c r="AZ106" s="33">
        <f t="shared" si="7"/>
        <v>1312.5969988457171</v>
      </c>
      <c r="BA106" s="43">
        <f t="shared" si="7"/>
        <v>0</v>
      </c>
      <c r="BB106" s="39">
        <f t="shared" si="7"/>
        <v>0</v>
      </c>
      <c r="BC106" s="39">
        <f t="shared" si="7"/>
        <v>0</v>
      </c>
      <c r="BD106" s="39">
        <f t="shared" si="7"/>
        <v>0</v>
      </c>
      <c r="BE106" s="33">
        <f t="shared" si="7"/>
        <v>0</v>
      </c>
      <c r="BF106" s="33">
        <f t="shared" si="7"/>
        <v>5.1587807174376996</v>
      </c>
      <c r="BG106" s="33">
        <f t="shared" si="7"/>
        <v>486.5057774632877</v>
      </c>
      <c r="BH106" s="33">
        <f t="shared" si="7"/>
        <v>11.818321269999899</v>
      </c>
      <c r="BI106" s="33">
        <f t="shared" si="7"/>
        <v>0</v>
      </c>
      <c r="BJ106" s="33">
        <f t="shared" si="7"/>
        <v>51.448652829802199</v>
      </c>
      <c r="BK106" s="44">
        <f t="shared" si="6"/>
        <v>8213.5756938194991</v>
      </c>
    </row>
    <row r="107" spans="1:63">
      <c r="A107" s="6"/>
      <c r="B107" s="16" t="s">
        <v>83</v>
      </c>
      <c r="C107" s="43">
        <f t="shared" ref="C107:AH107" si="8">C11+C15+C86+C89+C92+C106</f>
        <v>0</v>
      </c>
      <c r="D107" s="43">
        <f t="shared" si="8"/>
        <v>289.23137453780635</v>
      </c>
      <c r="E107" s="43">
        <f t="shared" si="8"/>
        <v>0</v>
      </c>
      <c r="F107" s="43">
        <f t="shared" si="8"/>
        <v>0</v>
      </c>
      <c r="G107" s="43">
        <f t="shared" si="8"/>
        <v>0</v>
      </c>
      <c r="H107" s="43">
        <f t="shared" si="8"/>
        <v>9.9212444858829016</v>
      </c>
      <c r="I107" s="43">
        <f t="shared" si="8"/>
        <v>9130.4440604150368</v>
      </c>
      <c r="J107" s="43">
        <f t="shared" si="8"/>
        <v>753.91110672051445</v>
      </c>
      <c r="K107" s="43">
        <f t="shared" si="8"/>
        <v>0</v>
      </c>
      <c r="L107" s="43">
        <f t="shared" si="8"/>
        <v>949.60222542085739</v>
      </c>
      <c r="M107" s="43">
        <f t="shared" si="8"/>
        <v>0</v>
      </c>
      <c r="N107" s="43">
        <f t="shared" si="8"/>
        <v>0</v>
      </c>
      <c r="O107" s="43">
        <f t="shared" si="8"/>
        <v>0</v>
      </c>
      <c r="P107" s="43">
        <f t="shared" si="8"/>
        <v>0</v>
      </c>
      <c r="Q107" s="43">
        <f t="shared" si="8"/>
        <v>0</v>
      </c>
      <c r="R107" s="43">
        <f t="shared" si="8"/>
        <v>1.5514321525421</v>
      </c>
      <c r="S107" s="43">
        <f t="shared" si="8"/>
        <v>751.73164184612642</v>
      </c>
      <c r="T107" s="43">
        <f t="shared" si="8"/>
        <v>38.063373484967599</v>
      </c>
      <c r="U107" s="43">
        <f t="shared" si="8"/>
        <v>0</v>
      </c>
      <c r="V107" s="43">
        <f t="shared" si="8"/>
        <v>1.2369029552895001</v>
      </c>
      <c r="W107" s="43">
        <f t="shared" si="8"/>
        <v>0</v>
      </c>
      <c r="X107" s="43">
        <f t="shared" si="8"/>
        <v>0</v>
      </c>
      <c r="Y107" s="43">
        <f t="shared" si="8"/>
        <v>0</v>
      </c>
      <c r="Z107" s="43">
        <f t="shared" si="8"/>
        <v>0</v>
      </c>
      <c r="AA107" s="43">
        <f t="shared" si="8"/>
        <v>0</v>
      </c>
      <c r="AB107" s="43">
        <f t="shared" si="8"/>
        <v>17.785359572062301</v>
      </c>
      <c r="AC107" s="43">
        <f t="shared" si="8"/>
        <v>377.08041765086705</v>
      </c>
      <c r="AD107" s="43">
        <f t="shared" si="8"/>
        <v>0</v>
      </c>
      <c r="AE107" s="43">
        <f t="shared" si="8"/>
        <v>0</v>
      </c>
      <c r="AF107" s="43">
        <f t="shared" si="8"/>
        <v>301.05115138463759</v>
      </c>
      <c r="AG107" s="43">
        <f t="shared" si="8"/>
        <v>0</v>
      </c>
      <c r="AH107" s="43">
        <f t="shared" si="8"/>
        <v>0</v>
      </c>
      <c r="AI107" s="43">
        <f t="shared" ref="AI107:BN107" si="9">AI11+AI15+AI86+AI89+AI92+AI106</f>
        <v>0</v>
      </c>
      <c r="AJ107" s="43">
        <f t="shared" si="9"/>
        <v>0</v>
      </c>
      <c r="AK107" s="43">
        <f t="shared" si="9"/>
        <v>0</v>
      </c>
      <c r="AL107" s="43">
        <f t="shared" si="9"/>
        <v>0.15283370258019999</v>
      </c>
      <c r="AM107" s="43">
        <f t="shared" si="9"/>
        <v>7.3091618720965998</v>
      </c>
      <c r="AN107" s="43">
        <f t="shared" si="9"/>
        <v>0</v>
      </c>
      <c r="AO107" s="43">
        <f t="shared" si="9"/>
        <v>0</v>
      </c>
      <c r="AP107" s="43">
        <f t="shared" si="9"/>
        <v>1.1876174932254999</v>
      </c>
      <c r="AQ107" s="43">
        <f t="shared" si="9"/>
        <v>0</v>
      </c>
      <c r="AR107" s="43">
        <f t="shared" si="9"/>
        <v>0</v>
      </c>
      <c r="AS107" s="43">
        <f t="shared" si="9"/>
        <v>0</v>
      </c>
      <c r="AT107" s="43">
        <f t="shared" si="9"/>
        <v>0</v>
      </c>
      <c r="AU107" s="43">
        <f t="shared" si="9"/>
        <v>0</v>
      </c>
      <c r="AV107" s="43">
        <f t="shared" si="9"/>
        <v>353.58435285290102</v>
      </c>
      <c r="AW107" s="43">
        <f t="shared" si="9"/>
        <v>4959.3309562331706</v>
      </c>
      <c r="AX107" s="43">
        <f t="shared" si="9"/>
        <v>251.19990098483859</v>
      </c>
      <c r="AY107" s="43">
        <f t="shared" si="9"/>
        <v>0</v>
      </c>
      <c r="AZ107" s="43">
        <f t="shared" si="9"/>
        <v>3660.4914139466864</v>
      </c>
      <c r="BA107" s="43">
        <f t="shared" si="9"/>
        <v>0</v>
      </c>
      <c r="BB107" s="43">
        <f t="shared" si="9"/>
        <v>0</v>
      </c>
      <c r="BC107" s="43">
        <f t="shared" si="9"/>
        <v>0</v>
      </c>
      <c r="BD107" s="43">
        <f t="shared" si="9"/>
        <v>0</v>
      </c>
      <c r="BE107" s="43">
        <f t="shared" si="9"/>
        <v>0</v>
      </c>
      <c r="BF107" s="43">
        <f t="shared" si="9"/>
        <v>37.470282068771311</v>
      </c>
      <c r="BG107" s="43">
        <f t="shared" si="9"/>
        <v>862.44487977370397</v>
      </c>
      <c r="BH107" s="43">
        <f t="shared" si="9"/>
        <v>11.818321269999899</v>
      </c>
      <c r="BI107" s="43">
        <f t="shared" si="9"/>
        <v>0</v>
      </c>
      <c r="BJ107" s="43">
        <f t="shared" si="9"/>
        <v>151.89376842100839</v>
      </c>
      <c r="BK107" s="42">
        <f t="shared" si="9"/>
        <v>22918.493779245575</v>
      </c>
    </row>
    <row r="108" spans="1:63" ht="3.75" customHeight="1">
      <c r="A108" s="6"/>
      <c r="B108" s="17"/>
      <c r="C108" s="84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6"/>
    </row>
    <row r="109" spans="1:63">
      <c r="A109" s="6" t="s">
        <v>1</v>
      </c>
      <c r="B109" s="7" t="s">
        <v>7</v>
      </c>
      <c r="C109" s="84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6"/>
    </row>
    <row r="110" spans="1:63" s="18" customFormat="1">
      <c r="A110" s="6" t="s">
        <v>79</v>
      </c>
      <c r="B110" s="10" t="s">
        <v>2</v>
      </c>
      <c r="C110" s="91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2"/>
      <c r="X110" s="92"/>
      <c r="Y110" s="92"/>
      <c r="Z110" s="92"/>
      <c r="AA110" s="92"/>
      <c r="AB110" s="92"/>
      <c r="AC110" s="92"/>
      <c r="AD110" s="92"/>
      <c r="AE110" s="92"/>
      <c r="AF110" s="92"/>
      <c r="AG110" s="92"/>
      <c r="AH110" s="92"/>
      <c r="AI110" s="92"/>
      <c r="AJ110" s="92"/>
      <c r="AK110" s="92"/>
      <c r="AL110" s="92"/>
      <c r="AM110" s="92"/>
      <c r="AN110" s="92"/>
      <c r="AO110" s="92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2"/>
      <c r="BC110" s="92"/>
      <c r="BD110" s="92"/>
      <c r="BE110" s="92"/>
      <c r="BF110" s="92"/>
      <c r="BG110" s="92"/>
      <c r="BH110" s="92"/>
      <c r="BI110" s="92"/>
      <c r="BJ110" s="92"/>
      <c r="BK110" s="93"/>
    </row>
    <row r="111" spans="1:63" s="18" customFormat="1">
      <c r="A111" s="6"/>
      <c r="B111" s="11" t="s">
        <v>39</v>
      </c>
      <c r="C111" s="49"/>
      <c r="D111" s="50"/>
      <c r="E111" s="50"/>
      <c r="F111" s="50"/>
      <c r="G111" s="51"/>
      <c r="H111" s="49"/>
      <c r="I111" s="50"/>
      <c r="J111" s="50"/>
      <c r="K111" s="50"/>
      <c r="L111" s="51"/>
      <c r="M111" s="49"/>
      <c r="N111" s="50"/>
      <c r="O111" s="50"/>
      <c r="P111" s="50"/>
      <c r="Q111" s="51"/>
      <c r="R111" s="49"/>
      <c r="S111" s="50"/>
      <c r="T111" s="50"/>
      <c r="U111" s="50"/>
      <c r="V111" s="51"/>
      <c r="W111" s="49"/>
      <c r="X111" s="50"/>
      <c r="Y111" s="50"/>
      <c r="Z111" s="50"/>
      <c r="AA111" s="51"/>
      <c r="AB111" s="49"/>
      <c r="AC111" s="50"/>
      <c r="AD111" s="50"/>
      <c r="AE111" s="50"/>
      <c r="AF111" s="51"/>
      <c r="AG111" s="49"/>
      <c r="AH111" s="50"/>
      <c r="AI111" s="50"/>
      <c r="AJ111" s="50"/>
      <c r="AK111" s="51"/>
      <c r="AL111" s="49"/>
      <c r="AM111" s="50"/>
      <c r="AN111" s="50"/>
      <c r="AO111" s="50"/>
      <c r="AP111" s="51"/>
      <c r="AQ111" s="49"/>
      <c r="AR111" s="50"/>
      <c r="AS111" s="50"/>
      <c r="AT111" s="50"/>
      <c r="AU111" s="51"/>
      <c r="AV111" s="49"/>
      <c r="AW111" s="50"/>
      <c r="AX111" s="50"/>
      <c r="AY111" s="50"/>
      <c r="AZ111" s="51"/>
      <c r="BA111" s="49"/>
      <c r="BB111" s="50"/>
      <c r="BC111" s="50"/>
      <c r="BD111" s="50"/>
      <c r="BE111" s="51"/>
      <c r="BF111" s="49"/>
      <c r="BG111" s="50"/>
      <c r="BH111" s="50"/>
      <c r="BI111" s="50"/>
      <c r="BJ111" s="51"/>
      <c r="BK111" s="42"/>
    </row>
    <row r="112" spans="1:63" s="18" customFormat="1">
      <c r="A112" s="6"/>
      <c r="B112" s="11" t="s">
        <v>163</v>
      </c>
      <c r="C112" s="43">
        <v>0</v>
      </c>
      <c r="D112" s="39">
        <v>0</v>
      </c>
      <c r="E112" s="39">
        <v>0</v>
      </c>
      <c r="F112" s="39">
        <v>0</v>
      </c>
      <c r="G112" s="33">
        <v>0</v>
      </c>
      <c r="H112" s="43">
        <v>1.3458443282235</v>
      </c>
      <c r="I112" s="39">
        <v>0</v>
      </c>
      <c r="J112" s="39">
        <v>0</v>
      </c>
      <c r="K112" s="39">
        <v>0</v>
      </c>
      <c r="L112" s="33">
        <v>7.96283119998E-2</v>
      </c>
      <c r="M112" s="43">
        <v>0</v>
      </c>
      <c r="N112" s="39">
        <v>0</v>
      </c>
      <c r="O112" s="39">
        <v>0</v>
      </c>
      <c r="P112" s="39">
        <v>0</v>
      </c>
      <c r="Q112" s="33">
        <v>0</v>
      </c>
      <c r="R112" s="43">
        <v>0.3432803519009</v>
      </c>
      <c r="S112" s="39">
        <v>0</v>
      </c>
      <c r="T112" s="39">
        <v>0</v>
      </c>
      <c r="U112" s="39">
        <v>0</v>
      </c>
      <c r="V112" s="33">
        <v>0</v>
      </c>
      <c r="W112" s="43">
        <v>0</v>
      </c>
      <c r="X112" s="39">
        <v>0</v>
      </c>
      <c r="Y112" s="39">
        <v>0</v>
      </c>
      <c r="Z112" s="39">
        <v>0</v>
      </c>
      <c r="AA112" s="33">
        <v>0</v>
      </c>
      <c r="AB112" s="43">
        <v>4.1578249064300001E-2</v>
      </c>
      <c r="AC112" s="39">
        <v>0</v>
      </c>
      <c r="AD112" s="39">
        <v>0</v>
      </c>
      <c r="AE112" s="39">
        <v>0</v>
      </c>
      <c r="AF112" s="33">
        <v>3.00607534193E-2</v>
      </c>
      <c r="AG112" s="43">
        <v>0</v>
      </c>
      <c r="AH112" s="39">
        <v>0</v>
      </c>
      <c r="AI112" s="39">
        <v>0</v>
      </c>
      <c r="AJ112" s="39">
        <v>0</v>
      </c>
      <c r="AK112" s="33">
        <v>0</v>
      </c>
      <c r="AL112" s="43">
        <v>8.4278568708999989E-3</v>
      </c>
      <c r="AM112" s="39">
        <v>0</v>
      </c>
      <c r="AN112" s="39">
        <v>0</v>
      </c>
      <c r="AO112" s="39">
        <v>0</v>
      </c>
      <c r="AP112" s="33">
        <v>0</v>
      </c>
      <c r="AQ112" s="43">
        <v>0</v>
      </c>
      <c r="AR112" s="39">
        <v>0</v>
      </c>
      <c r="AS112" s="39">
        <v>0</v>
      </c>
      <c r="AT112" s="39">
        <v>0</v>
      </c>
      <c r="AU112" s="33">
        <v>0</v>
      </c>
      <c r="AV112" s="43">
        <v>34.67750648629287</v>
      </c>
      <c r="AW112" s="39">
        <v>1.67932386449E-2</v>
      </c>
      <c r="AX112" s="39">
        <v>0</v>
      </c>
      <c r="AY112" s="39">
        <v>0</v>
      </c>
      <c r="AZ112" s="33">
        <v>0.37314235432170001</v>
      </c>
      <c r="BA112" s="43">
        <v>0</v>
      </c>
      <c r="BB112" s="39">
        <v>0</v>
      </c>
      <c r="BC112" s="39">
        <v>0</v>
      </c>
      <c r="BD112" s="39">
        <v>0</v>
      </c>
      <c r="BE112" s="33">
        <v>0</v>
      </c>
      <c r="BF112" s="43">
        <v>9.1926244570638005</v>
      </c>
      <c r="BG112" s="39">
        <v>1.1645729353999999E-3</v>
      </c>
      <c r="BH112" s="39">
        <v>0</v>
      </c>
      <c r="BI112" s="39">
        <v>0</v>
      </c>
      <c r="BJ112" s="33">
        <v>5.56103916128E-2</v>
      </c>
      <c r="BK112" s="44">
        <f>SUM(C112:BJ112)</f>
        <v>46.165661352350178</v>
      </c>
    </row>
    <row r="113" spans="1:63" s="18" customFormat="1">
      <c r="A113" s="6"/>
      <c r="B113" s="11" t="s">
        <v>88</v>
      </c>
      <c r="C113" s="49">
        <f>SUM(C112)</f>
        <v>0</v>
      </c>
      <c r="D113" s="49">
        <f t="shared" ref="D113:BJ113" si="10">SUM(D112)</f>
        <v>0</v>
      </c>
      <c r="E113" s="49">
        <f t="shared" si="10"/>
        <v>0</v>
      </c>
      <c r="F113" s="49">
        <f t="shared" si="10"/>
        <v>0</v>
      </c>
      <c r="G113" s="49">
        <f t="shared" si="10"/>
        <v>0</v>
      </c>
      <c r="H113" s="49">
        <f t="shared" si="10"/>
        <v>1.3458443282235</v>
      </c>
      <c r="I113" s="49">
        <f t="shared" si="10"/>
        <v>0</v>
      </c>
      <c r="J113" s="49">
        <f t="shared" si="10"/>
        <v>0</v>
      </c>
      <c r="K113" s="49">
        <f t="shared" si="10"/>
        <v>0</v>
      </c>
      <c r="L113" s="49">
        <f t="shared" si="10"/>
        <v>7.96283119998E-2</v>
      </c>
      <c r="M113" s="49">
        <f t="shared" si="10"/>
        <v>0</v>
      </c>
      <c r="N113" s="49">
        <f t="shared" si="10"/>
        <v>0</v>
      </c>
      <c r="O113" s="49">
        <f t="shared" si="10"/>
        <v>0</v>
      </c>
      <c r="P113" s="49">
        <f t="shared" si="10"/>
        <v>0</v>
      </c>
      <c r="Q113" s="49">
        <f t="shared" si="10"/>
        <v>0</v>
      </c>
      <c r="R113" s="49">
        <f t="shared" si="10"/>
        <v>0.3432803519009</v>
      </c>
      <c r="S113" s="49">
        <f t="shared" si="10"/>
        <v>0</v>
      </c>
      <c r="T113" s="49">
        <f t="shared" si="10"/>
        <v>0</v>
      </c>
      <c r="U113" s="49">
        <f t="shared" si="10"/>
        <v>0</v>
      </c>
      <c r="V113" s="49">
        <f t="shared" si="10"/>
        <v>0</v>
      </c>
      <c r="W113" s="49">
        <f t="shared" si="10"/>
        <v>0</v>
      </c>
      <c r="X113" s="49">
        <f t="shared" si="10"/>
        <v>0</v>
      </c>
      <c r="Y113" s="49">
        <f t="shared" si="10"/>
        <v>0</v>
      </c>
      <c r="Z113" s="49">
        <f t="shared" si="10"/>
        <v>0</v>
      </c>
      <c r="AA113" s="49">
        <f t="shared" si="10"/>
        <v>0</v>
      </c>
      <c r="AB113" s="49">
        <f t="shared" si="10"/>
        <v>4.1578249064300001E-2</v>
      </c>
      <c r="AC113" s="49">
        <f t="shared" si="10"/>
        <v>0</v>
      </c>
      <c r="AD113" s="49">
        <f t="shared" si="10"/>
        <v>0</v>
      </c>
      <c r="AE113" s="49">
        <f t="shared" si="10"/>
        <v>0</v>
      </c>
      <c r="AF113" s="49">
        <f t="shared" si="10"/>
        <v>3.00607534193E-2</v>
      </c>
      <c r="AG113" s="49">
        <f t="shared" si="10"/>
        <v>0</v>
      </c>
      <c r="AH113" s="49">
        <f t="shared" si="10"/>
        <v>0</v>
      </c>
      <c r="AI113" s="49">
        <f t="shared" si="10"/>
        <v>0</v>
      </c>
      <c r="AJ113" s="49">
        <f t="shared" si="10"/>
        <v>0</v>
      </c>
      <c r="AK113" s="49">
        <f t="shared" si="10"/>
        <v>0</v>
      </c>
      <c r="AL113" s="49">
        <f t="shared" si="10"/>
        <v>8.4278568708999989E-3</v>
      </c>
      <c r="AM113" s="49">
        <f t="shared" si="10"/>
        <v>0</v>
      </c>
      <c r="AN113" s="49">
        <f t="shared" si="10"/>
        <v>0</v>
      </c>
      <c r="AO113" s="49">
        <f t="shared" si="10"/>
        <v>0</v>
      </c>
      <c r="AP113" s="49">
        <f t="shared" si="10"/>
        <v>0</v>
      </c>
      <c r="AQ113" s="49">
        <f t="shared" si="10"/>
        <v>0</v>
      </c>
      <c r="AR113" s="49">
        <f t="shared" si="10"/>
        <v>0</v>
      </c>
      <c r="AS113" s="49">
        <f t="shared" si="10"/>
        <v>0</v>
      </c>
      <c r="AT113" s="49">
        <f t="shared" si="10"/>
        <v>0</v>
      </c>
      <c r="AU113" s="49">
        <f t="shared" si="10"/>
        <v>0</v>
      </c>
      <c r="AV113" s="49">
        <f t="shared" si="10"/>
        <v>34.67750648629287</v>
      </c>
      <c r="AW113" s="49">
        <f t="shared" si="10"/>
        <v>1.67932386449E-2</v>
      </c>
      <c r="AX113" s="49">
        <f t="shared" si="10"/>
        <v>0</v>
      </c>
      <c r="AY113" s="49">
        <f t="shared" si="10"/>
        <v>0</v>
      </c>
      <c r="AZ113" s="49">
        <f t="shared" si="10"/>
        <v>0.37314235432170001</v>
      </c>
      <c r="BA113" s="49">
        <f t="shared" si="10"/>
        <v>0</v>
      </c>
      <c r="BB113" s="49">
        <f t="shared" si="10"/>
        <v>0</v>
      </c>
      <c r="BC113" s="49">
        <f t="shared" si="10"/>
        <v>0</v>
      </c>
      <c r="BD113" s="49">
        <f t="shared" si="10"/>
        <v>0</v>
      </c>
      <c r="BE113" s="49">
        <f t="shared" si="10"/>
        <v>0</v>
      </c>
      <c r="BF113" s="49">
        <f t="shared" si="10"/>
        <v>9.1926244570638005</v>
      </c>
      <c r="BG113" s="49">
        <f t="shared" si="10"/>
        <v>1.1645729353999999E-3</v>
      </c>
      <c r="BH113" s="49">
        <f t="shared" si="10"/>
        <v>0</v>
      </c>
      <c r="BI113" s="49">
        <f t="shared" si="10"/>
        <v>0</v>
      </c>
      <c r="BJ113" s="49">
        <f t="shared" si="10"/>
        <v>5.56103916128E-2</v>
      </c>
      <c r="BK113" s="42">
        <f t="shared" ref="BK113" si="11">SUM(BK112)</f>
        <v>46.165661352350178</v>
      </c>
    </row>
    <row r="114" spans="1:63">
      <c r="A114" s="6" t="s">
        <v>80</v>
      </c>
      <c r="B114" s="10" t="s">
        <v>17</v>
      </c>
      <c r="C114" s="84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6"/>
    </row>
    <row r="115" spans="1:63">
      <c r="A115" s="6"/>
      <c r="B115" s="11" t="s">
        <v>39</v>
      </c>
      <c r="C115" s="43"/>
      <c r="D115" s="39"/>
      <c r="E115" s="39"/>
      <c r="F115" s="39"/>
      <c r="G115" s="33"/>
      <c r="H115" s="43"/>
      <c r="I115" s="39"/>
      <c r="J115" s="39"/>
      <c r="K115" s="39"/>
      <c r="L115" s="33"/>
      <c r="M115" s="43"/>
      <c r="N115" s="39"/>
      <c r="O115" s="39"/>
      <c r="P115" s="39"/>
      <c r="Q115" s="33"/>
      <c r="R115" s="43"/>
      <c r="S115" s="39"/>
      <c r="T115" s="39"/>
      <c r="U115" s="39"/>
      <c r="V115" s="33"/>
      <c r="W115" s="43"/>
      <c r="X115" s="39"/>
      <c r="Y115" s="39"/>
      <c r="Z115" s="39"/>
      <c r="AA115" s="33"/>
      <c r="AB115" s="43"/>
      <c r="AC115" s="39"/>
      <c r="AD115" s="39"/>
      <c r="AE115" s="39"/>
      <c r="AF115" s="33"/>
      <c r="AG115" s="43"/>
      <c r="AH115" s="39"/>
      <c r="AI115" s="39"/>
      <c r="AJ115" s="39"/>
      <c r="AK115" s="33"/>
      <c r="AL115" s="43"/>
      <c r="AM115" s="39"/>
      <c r="AN115" s="39"/>
      <c r="AO115" s="39"/>
      <c r="AP115" s="33"/>
      <c r="AQ115" s="43"/>
      <c r="AR115" s="39"/>
      <c r="AS115" s="39"/>
      <c r="AT115" s="39"/>
      <c r="AU115" s="33"/>
      <c r="AV115" s="43"/>
      <c r="AW115" s="39"/>
      <c r="AX115" s="39"/>
      <c r="AY115" s="39"/>
      <c r="AZ115" s="33"/>
      <c r="BA115" s="43"/>
      <c r="BB115" s="39"/>
      <c r="BC115" s="39"/>
      <c r="BD115" s="39"/>
      <c r="BE115" s="33"/>
      <c r="BF115" s="43"/>
      <c r="BG115" s="39"/>
      <c r="BH115" s="39"/>
      <c r="BI115" s="39"/>
      <c r="BJ115" s="33"/>
      <c r="BK115" s="44"/>
    </row>
    <row r="116" spans="1:63">
      <c r="A116" s="6"/>
      <c r="B116" s="11" t="s">
        <v>180</v>
      </c>
      <c r="C116" s="43">
        <v>0</v>
      </c>
      <c r="D116" s="39">
        <v>0</v>
      </c>
      <c r="E116" s="39">
        <v>0</v>
      </c>
      <c r="F116" s="39">
        <v>0</v>
      </c>
      <c r="G116" s="33">
        <v>0</v>
      </c>
      <c r="H116" s="43">
        <v>5.7228385547799999E-2</v>
      </c>
      <c r="I116" s="39">
        <v>71.179416567870689</v>
      </c>
      <c r="J116" s="39">
        <v>0</v>
      </c>
      <c r="K116" s="39">
        <v>0</v>
      </c>
      <c r="L116" s="33">
        <v>3.3180714452256002</v>
      </c>
      <c r="M116" s="43">
        <v>0</v>
      </c>
      <c r="N116" s="39">
        <v>0</v>
      </c>
      <c r="O116" s="39">
        <v>0</v>
      </c>
      <c r="P116" s="39">
        <v>0</v>
      </c>
      <c r="Q116" s="33">
        <v>0</v>
      </c>
      <c r="R116" s="43">
        <v>2.1536384354700001E-2</v>
      </c>
      <c r="S116" s="39">
        <v>7.7178836976128</v>
      </c>
      <c r="T116" s="39">
        <v>0</v>
      </c>
      <c r="U116" s="39">
        <v>0</v>
      </c>
      <c r="V116" s="33">
        <v>0</v>
      </c>
      <c r="W116" s="43">
        <v>0</v>
      </c>
      <c r="X116" s="39">
        <v>0</v>
      </c>
      <c r="Y116" s="39">
        <v>0</v>
      </c>
      <c r="Z116" s="39">
        <v>0</v>
      </c>
      <c r="AA116" s="33">
        <v>0</v>
      </c>
      <c r="AB116" s="43">
        <v>0</v>
      </c>
      <c r="AC116" s="39">
        <v>0</v>
      </c>
      <c r="AD116" s="39">
        <v>0</v>
      </c>
      <c r="AE116" s="39">
        <v>0</v>
      </c>
      <c r="AF116" s="33">
        <v>0</v>
      </c>
      <c r="AG116" s="43">
        <v>0</v>
      </c>
      <c r="AH116" s="39">
        <v>0</v>
      </c>
      <c r="AI116" s="39">
        <v>0</v>
      </c>
      <c r="AJ116" s="39">
        <v>0</v>
      </c>
      <c r="AK116" s="33">
        <v>0</v>
      </c>
      <c r="AL116" s="43">
        <v>0</v>
      </c>
      <c r="AM116" s="39">
        <v>0</v>
      </c>
      <c r="AN116" s="39">
        <v>0</v>
      </c>
      <c r="AO116" s="39">
        <v>0</v>
      </c>
      <c r="AP116" s="33">
        <v>0</v>
      </c>
      <c r="AQ116" s="43">
        <v>0</v>
      </c>
      <c r="AR116" s="39">
        <v>0</v>
      </c>
      <c r="AS116" s="39">
        <v>0</v>
      </c>
      <c r="AT116" s="39">
        <v>0</v>
      </c>
      <c r="AU116" s="33">
        <v>0</v>
      </c>
      <c r="AV116" s="43">
        <v>0.96673845860960006</v>
      </c>
      <c r="AW116" s="39">
        <v>21.343436344386003</v>
      </c>
      <c r="AX116" s="39">
        <v>0</v>
      </c>
      <c r="AY116" s="39">
        <v>0</v>
      </c>
      <c r="AZ116" s="33">
        <v>33.800527499836612</v>
      </c>
      <c r="BA116" s="43">
        <v>0</v>
      </c>
      <c r="BB116" s="39">
        <v>0</v>
      </c>
      <c r="BC116" s="39">
        <v>0</v>
      </c>
      <c r="BD116" s="39">
        <v>0</v>
      </c>
      <c r="BE116" s="33">
        <v>0</v>
      </c>
      <c r="BF116" s="43">
        <v>0.2039527970633</v>
      </c>
      <c r="BG116" s="39">
        <v>1.0224638709676999</v>
      </c>
      <c r="BH116" s="39">
        <v>0</v>
      </c>
      <c r="BI116" s="39">
        <v>0</v>
      </c>
      <c r="BJ116" s="33">
        <v>0.69561047432250001</v>
      </c>
      <c r="BK116" s="44">
        <f>SUM(C116:BJ116)</f>
        <v>140.32686592579731</v>
      </c>
    </row>
    <row r="117" spans="1:63">
      <c r="A117" s="6"/>
      <c r="B117" s="11" t="s">
        <v>164</v>
      </c>
      <c r="C117" s="43">
        <v>0</v>
      </c>
      <c r="D117" s="39">
        <v>0</v>
      </c>
      <c r="E117" s="39">
        <v>0</v>
      </c>
      <c r="F117" s="39">
        <v>0</v>
      </c>
      <c r="G117" s="33">
        <v>0</v>
      </c>
      <c r="H117" s="43">
        <v>1.9196019616106996</v>
      </c>
      <c r="I117" s="39">
        <v>5.9056064387E-2</v>
      </c>
      <c r="J117" s="39">
        <v>0</v>
      </c>
      <c r="K117" s="39">
        <v>0</v>
      </c>
      <c r="L117" s="33">
        <v>6.2508680720641001</v>
      </c>
      <c r="M117" s="43">
        <v>0</v>
      </c>
      <c r="N117" s="39">
        <v>0</v>
      </c>
      <c r="O117" s="39">
        <v>0</v>
      </c>
      <c r="P117" s="39">
        <v>0</v>
      </c>
      <c r="Q117" s="33">
        <v>0</v>
      </c>
      <c r="R117" s="43">
        <v>0.25543370193320003</v>
      </c>
      <c r="S117" s="39">
        <v>0</v>
      </c>
      <c r="T117" s="39">
        <v>0</v>
      </c>
      <c r="U117" s="39">
        <v>0</v>
      </c>
      <c r="V117" s="33">
        <v>0.1596490390966</v>
      </c>
      <c r="W117" s="43">
        <v>0</v>
      </c>
      <c r="X117" s="39">
        <v>0</v>
      </c>
      <c r="Y117" s="39">
        <v>0</v>
      </c>
      <c r="Z117" s="39">
        <v>0</v>
      </c>
      <c r="AA117" s="33">
        <v>0</v>
      </c>
      <c r="AB117" s="43">
        <v>5.0155687677299998E-2</v>
      </c>
      <c r="AC117" s="39">
        <v>0.15765369125799999</v>
      </c>
      <c r="AD117" s="39">
        <v>0</v>
      </c>
      <c r="AE117" s="39">
        <v>0</v>
      </c>
      <c r="AF117" s="33">
        <v>6.0516163966126006</v>
      </c>
      <c r="AG117" s="43">
        <v>0</v>
      </c>
      <c r="AH117" s="39">
        <v>0</v>
      </c>
      <c r="AI117" s="39">
        <v>0</v>
      </c>
      <c r="AJ117" s="39">
        <v>0</v>
      </c>
      <c r="AK117" s="33">
        <v>0</v>
      </c>
      <c r="AL117" s="43">
        <v>0</v>
      </c>
      <c r="AM117" s="39">
        <v>0</v>
      </c>
      <c r="AN117" s="39">
        <v>0</v>
      </c>
      <c r="AO117" s="39">
        <v>0</v>
      </c>
      <c r="AP117" s="33">
        <v>6.8707780774100002E-2</v>
      </c>
      <c r="AQ117" s="43">
        <v>0</v>
      </c>
      <c r="AR117" s="39">
        <v>0</v>
      </c>
      <c r="AS117" s="39">
        <v>0</v>
      </c>
      <c r="AT117" s="39">
        <v>0</v>
      </c>
      <c r="AU117" s="33">
        <v>0</v>
      </c>
      <c r="AV117" s="43">
        <v>40.588329712070099</v>
      </c>
      <c r="AW117" s="39">
        <v>2.3967676745144999</v>
      </c>
      <c r="AX117" s="39">
        <v>1.6677974472903001</v>
      </c>
      <c r="AY117" s="39">
        <v>0</v>
      </c>
      <c r="AZ117" s="33">
        <v>17.934162162254609</v>
      </c>
      <c r="BA117" s="43">
        <v>0</v>
      </c>
      <c r="BB117" s="39">
        <v>0</v>
      </c>
      <c r="BC117" s="39">
        <v>0</v>
      </c>
      <c r="BD117" s="39">
        <v>0</v>
      </c>
      <c r="BE117" s="33">
        <v>0</v>
      </c>
      <c r="BF117" s="43">
        <v>6.9910968396039008</v>
      </c>
      <c r="BG117" s="39">
        <v>4.4709894257799997E-2</v>
      </c>
      <c r="BH117" s="39">
        <v>0</v>
      </c>
      <c r="BI117" s="39">
        <v>0</v>
      </c>
      <c r="BJ117" s="33">
        <v>0.35678522116109995</v>
      </c>
      <c r="BK117" s="44">
        <f>SUM(C117:BJ117)</f>
        <v>84.952391346565904</v>
      </c>
    </row>
    <row r="118" spans="1:63">
      <c r="A118" s="6"/>
      <c r="B118" s="11" t="s">
        <v>165</v>
      </c>
      <c r="C118" s="43">
        <v>0</v>
      </c>
      <c r="D118" s="39">
        <v>0</v>
      </c>
      <c r="E118" s="39">
        <v>0</v>
      </c>
      <c r="F118" s="39">
        <v>0</v>
      </c>
      <c r="G118" s="33">
        <v>0</v>
      </c>
      <c r="H118" s="43">
        <v>2.2183733467708997</v>
      </c>
      <c r="I118" s="39">
        <v>5.75</v>
      </c>
      <c r="J118" s="39">
        <v>0</v>
      </c>
      <c r="K118" s="39">
        <v>0</v>
      </c>
      <c r="L118" s="33">
        <v>1.5024584715480001</v>
      </c>
      <c r="M118" s="43">
        <v>0</v>
      </c>
      <c r="N118" s="39">
        <v>0</v>
      </c>
      <c r="O118" s="39">
        <v>0</v>
      </c>
      <c r="P118" s="39">
        <v>0</v>
      </c>
      <c r="Q118" s="33">
        <v>0</v>
      </c>
      <c r="R118" s="43">
        <v>0.50016814790100006</v>
      </c>
      <c r="S118" s="39">
        <v>0</v>
      </c>
      <c r="T118" s="39">
        <v>0</v>
      </c>
      <c r="U118" s="39">
        <v>0</v>
      </c>
      <c r="V118" s="33">
        <v>2.6889842096700003E-2</v>
      </c>
      <c r="W118" s="43">
        <v>0</v>
      </c>
      <c r="X118" s="39">
        <v>0</v>
      </c>
      <c r="Y118" s="39">
        <v>0</v>
      </c>
      <c r="Z118" s="39">
        <v>0</v>
      </c>
      <c r="AA118" s="33">
        <v>0</v>
      </c>
      <c r="AB118" s="43">
        <v>2.0088372677300001E-2</v>
      </c>
      <c r="AC118" s="39">
        <v>9.4111487310000008</v>
      </c>
      <c r="AD118" s="39">
        <v>0</v>
      </c>
      <c r="AE118" s="39">
        <v>0</v>
      </c>
      <c r="AF118" s="33">
        <v>2.2205842009354</v>
      </c>
      <c r="AG118" s="43">
        <v>0</v>
      </c>
      <c r="AH118" s="39">
        <v>0</v>
      </c>
      <c r="AI118" s="39">
        <v>0</v>
      </c>
      <c r="AJ118" s="39">
        <v>0</v>
      </c>
      <c r="AK118" s="33">
        <v>0</v>
      </c>
      <c r="AL118" s="43">
        <v>1.3719355806000001E-3</v>
      </c>
      <c r="AM118" s="39">
        <v>0.75039467832249995</v>
      </c>
      <c r="AN118" s="39">
        <v>0</v>
      </c>
      <c r="AO118" s="39">
        <v>0</v>
      </c>
      <c r="AP118" s="33">
        <v>0.64914953590320001</v>
      </c>
      <c r="AQ118" s="43">
        <v>0</v>
      </c>
      <c r="AR118" s="39">
        <v>0</v>
      </c>
      <c r="AS118" s="39">
        <v>0</v>
      </c>
      <c r="AT118" s="39">
        <v>0</v>
      </c>
      <c r="AU118" s="33">
        <v>0</v>
      </c>
      <c r="AV118" s="43">
        <v>30.444138953459039</v>
      </c>
      <c r="AW118" s="39">
        <v>106.48241404512757</v>
      </c>
      <c r="AX118" s="39">
        <v>0</v>
      </c>
      <c r="AY118" s="39">
        <v>0</v>
      </c>
      <c r="AZ118" s="33">
        <v>32.208542544481304</v>
      </c>
      <c r="BA118" s="43">
        <v>0</v>
      </c>
      <c r="BB118" s="39">
        <v>0</v>
      </c>
      <c r="BC118" s="39">
        <v>0</v>
      </c>
      <c r="BD118" s="39">
        <v>0</v>
      </c>
      <c r="BE118" s="33">
        <v>0</v>
      </c>
      <c r="BF118" s="43">
        <v>6.6307212318641042</v>
      </c>
      <c r="BG118" s="39">
        <v>0.16057020896729998</v>
      </c>
      <c r="BH118" s="39">
        <v>0</v>
      </c>
      <c r="BI118" s="39">
        <v>0</v>
      </c>
      <c r="BJ118" s="33">
        <v>6.8230639870900001E-2</v>
      </c>
      <c r="BK118" s="44">
        <f>SUM(C118:BJ118)</f>
        <v>199.0452448865058</v>
      </c>
    </row>
    <row r="119" spans="1:63">
      <c r="A119" s="6"/>
      <c r="B119" s="11" t="s">
        <v>192</v>
      </c>
      <c r="C119" s="43">
        <v>0</v>
      </c>
      <c r="D119" s="52">
        <v>0</v>
      </c>
      <c r="E119" s="52">
        <v>0</v>
      </c>
      <c r="F119" s="52">
        <v>0</v>
      </c>
      <c r="G119" s="47">
        <v>0</v>
      </c>
      <c r="H119" s="43">
        <v>4.8711471838199995E-2</v>
      </c>
      <c r="I119" s="52">
        <v>0</v>
      </c>
      <c r="J119" s="52">
        <v>0</v>
      </c>
      <c r="K119" s="52">
        <v>0</v>
      </c>
      <c r="L119" s="47">
        <v>0</v>
      </c>
      <c r="M119" s="43">
        <v>0</v>
      </c>
      <c r="N119" s="52">
        <v>0</v>
      </c>
      <c r="O119" s="52">
        <v>0</v>
      </c>
      <c r="P119" s="52">
        <v>0</v>
      </c>
      <c r="Q119" s="47">
        <v>0</v>
      </c>
      <c r="R119" s="43">
        <v>1.0272099193000001E-2</v>
      </c>
      <c r="S119" s="52">
        <v>0</v>
      </c>
      <c r="T119" s="52">
        <v>0</v>
      </c>
      <c r="U119" s="52">
        <v>0</v>
      </c>
      <c r="V119" s="47">
        <v>0</v>
      </c>
      <c r="W119" s="43">
        <v>0</v>
      </c>
      <c r="X119" s="52">
        <v>0</v>
      </c>
      <c r="Y119" s="52">
        <v>0</v>
      </c>
      <c r="Z119" s="52">
        <v>0</v>
      </c>
      <c r="AA119" s="47">
        <v>0</v>
      </c>
      <c r="AB119" s="43">
        <v>0</v>
      </c>
      <c r="AC119" s="52">
        <v>0</v>
      </c>
      <c r="AD119" s="52">
        <v>0</v>
      </c>
      <c r="AE119" s="52">
        <v>0</v>
      </c>
      <c r="AF119" s="47">
        <v>0</v>
      </c>
      <c r="AG119" s="43">
        <v>0</v>
      </c>
      <c r="AH119" s="52">
        <v>0</v>
      </c>
      <c r="AI119" s="52">
        <v>0</v>
      </c>
      <c r="AJ119" s="52">
        <v>0</v>
      </c>
      <c r="AK119" s="47">
        <v>0</v>
      </c>
      <c r="AL119" s="43">
        <v>0</v>
      </c>
      <c r="AM119" s="52">
        <v>0</v>
      </c>
      <c r="AN119" s="52">
        <v>0</v>
      </c>
      <c r="AO119" s="52">
        <v>0</v>
      </c>
      <c r="AP119" s="47">
        <v>0</v>
      </c>
      <c r="AQ119" s="43">
        <v>0</v>
      </c>
      <c r="AR119" s="52">
        <v>0</v>
      </c>
      <c r="AS119" s="52">
        <v>0</v>
      </c>
      <c r="AT119" s="52">
        <v>0</v>
      </c>
      <c r="AU119" s="47">
        <v>0</v>
      </c>
      <c r="AV119" s="43">
        <v>3.7268004108529946</v>
      </c>
      <c r="AW119" s="52">
        <v>0.21183686883820002</v>
      </c>
      <c r="AX119" s="52">
        <v>0</v>
      </c>
      <c r="AY119" s="52">
        <v>0</v>
      </c>
      <c r="AZ119" s="47">
        <v>5.7791102355741089</v>
      </c>
      <c r="BA119" s="43">
        <v>0</v>
      </c>
      <c r="BB119" s="52">
        <v>0</v>
      </c>
      <c r="BC119" s="52">
        <v>0</v>
      </c>
      <c r="BD119" s="52">
        <v>0</v>
      </c>
      <c r="BE119" s="47">
        <v>0</v>
      </c>
      <c r="BF119" s="43">
        <v>0.43779841380110052</v>
      </c>
      <c r="BG119" s="52">
        <v>3.2588031193499997E-2</v>
      </c>
      <c r="BH119" s="52">
        <v>0</v>
      </c>
      <c r="BI119" s="52">
        <v>0</v>
      </c>
      <c r="BJ119" s="47">
        <v>7.070323280629999E-2</v>
      </c>
      <c r="BK119" s="44">
        <f>SUM(C119:BJ119)</f>
        <v>10.317820764097405</v>
      </c>
    </row>
    <row r="120" spans="1:63">
      <c r="A120" s="6"/>
      <c r="B120" s="11" t="s">
        <v>89</v>
      </c>
      <c r="C120" s="43">
        <f>+C116+C117+C118+C119</f>
        <v>0</v>
      </c>
      <c r="D120" s="43">
        <f t="shared" ref="D120:BJ120" si="12">+D116+D117+D118+D119</f>
        <v>0</v>
      </c>
      <c r="E120" s="43">
        <f t="shared" si="12"/>
        <v>0</v>
      </c>
      <c r="F120" s="43">
        <f t="shared" si="12"/>
        <v>0</v>
      </c>
      <c r="G120" s="43">
        <f t="shared" si="12"/>
        <v>0</v>
      </c>
      <c r="H120" s="43">
        <f t="shared" si="12"/>
        <v>4.2439151657675991</v>
      </c>
      <c r="I120" s="43">
        <f t="shared" si="12"/>
        <v>76.988472632257682</v>
      </c>
      <c r="J120" s="43">
        <f t="shared" si="12"/>
        <v>0</v>
      </c>
      <c r="K120" s="43">
        <f t="shared" si="12"/>
        <v>0</v>
      </c>
      <c r="L120" s="43">
        <f t="shared" si="12"/>
        <v>11.071397988837699</v>
      </c>
      <c r="M120" s="43">
        <f t="shared" si="12"/>
        <v>0</v>
      </c>
      <c r="N120" s="43">
        <f t="shared" si="12"/>
        <v>0</v>
      </c>
      <c r="O120" s="43">
        <f t="shared" si="12"/>
        <v>0</v>
      </c>
      <c r="P120" s="43">
        <f t="shared" si="12"/>
        <v>0</v>
      </c>
      <c r="Q120" s="43">
        <f t="shared" si="12"/>
        <v>0</v>
      </c>
      <c r="R120" s="43">
        <f t="shared" si="12"/>
        <v>0.78741033338190014</v>
      </c>
      <c r="S120" s="43">
        <f t="shared" si="12"/>
        <v>7.7178836976128</v>
      </c>
      <c r="T120" s="43">
        <f t="shared" si="12"/>
        <v>0</v>
      </c>
      <c r="U120" s="43">
        <f t="shared" si="12"/>
        <v>0</v>
      </c>
      <c r="V120" s="43">
        <f t="shared" si="12"/>
        <v>0.1865388811933</v>
      </c>
      <c r="W120" s="43">
        <f t="shared" si="12"/>
        <v>0</v>
      </c>
      <c r="X120" s="43">
        <f t="shared" si="12"/>
        <v>0</v>
      </c>
      <c r="Y120" s="43">
        <f t="shared" si="12"/>
        <v>0</v>
      </c>
      <c r="Z120" s="43">
        <f t="shared" si="12"/>
        <v>0</v>
      </c>
      <c r="AA120" s="43">
        <f t="shared" si="12"/>
        <v>0</v>
      </c>
      <c r="AB120" s="43">
        <f t="shared" si="12"/>
        <v>7.0244060354599999E-2</v>
      </c>
      <c r="AC120" s="43">
        <f t="shared" si="12"/>
        <v>9.5688024222580008</v>
      </c>
      <c r="AD120" s="43">
        <f t="shared" si="12"/>
        <v>0</v>
      </c>
      <c r="AE120" s="43">
        <f t="shared" si="12"/>
        <v>0</v>
      </c>
      <c r="AF120" s="43">
        <f t="shared" si="12"/>
        <v>8.2722005975480002</v>
      </c>
      <c r="AG120" s="43">
        <f t="shared" si="12"/>
        <v>0</v>
      </c>
      <c r="AH120" s="43">
        <f t="shared" si="12"/>
        <v>0</v>
      </c>
      <c r="AI120" s="43">
        <f t="shared" si="12"/>
        <v>0</v>
      </c>
      <c r="AJ120" s="43">
        <f t="shared" si="12"/>
        <v>0</v>
      </c>
      <c r="AK120" s="43">
        <f t="shared" si="12"/>
        <v>0</v>
      </c>
      <c r="AL120" s="43">
        <f t="shared" si="12"/>
        <v>1.3719355806000001E-3</v>
      </c>
      <c r="AM120" s="43">
        <f t="shared" si="12"/>
        <v>0.75039467832249995</v>
      </c>
      <c r="AN120" s="43">
        <f t="shared" si="12"/>
        <v>0</v>
      </c>
      <c r="AO120" s="43">
        <f t="shared" si="12"/>
        <v>0</v>
      </c>
      <c r="AP120" s="43">
        <f t="shared" si="12"/>
        <v>0.71785731667730002</v>
      </c>
      <c r="AQ120" s="43">
        <f t="shared" si="12"/>
        <v>0</v>
      </c>
      <c r="AR120" s="43">
        <f t="shared" si="12"/>
        <v>0</v>
      </c>
      <c r="AS120" s="43">
        <f t="shared" si="12"/>
        <v>0</v>
      </c>
      <c r="AT120" s="43">
        <f t="shared" si="12"/>
        <v>0</v>
      </c>
      <c r="AU120" s="43">
        <f t="shared" si="12"/>
        <v>0</v>
      </c>
      <c r="AV120" s="43">
        <f t="shared" si="12"/>
        <v>75.726007534991723</v>
      </c>
      <c r="AW120" s="43">
        <f t="shared" si="12"/>
        <v>130.43445493286626</v>
      </c>
      <c r="AX120" s="43">
        <f t="shared" si="12"/>
        <v>1.6677974472903001</v>
      </c>
      <c r="AY120" s="43">
        <f t="shared" si="12"/>
        <v>0</v>
      </c>
      <c r="AZ120" s="43">
        <f t="shared" si="12"/>
        <v>89.72234244214664</v>
      </c>
      <c r="BA120" s="43">
        <f t="shared" si="12"/>
        <v>0</v>
      </c>
      <c r="BB120" s="43">
        <f t="shared" si="12"/>
        <v>0</v>
      </c>
      <c r="BC120" s="43">
        <f t="shared" si="12"/>
        <v>0</v>
      </c>
      <c r="BD120" s="43">
        <f t="shared" si="12"/>
        <v>0</v>
      </c>
      <c r="BE120" s="43">
        <f t="shared" si="12"/>
        <v>0</v>
      </c>
      <c r="BF120" s="43">
        <f t="shared" si="12"/>
        <v>14.263569282332405</v>
      </c>
      <c r="BG120" s="43">
        <f t="shared" si="12"/>
        <v>1.2603320053862999</v>
      </c>
      <c r="BH120" s="43">
        <f t="shared" si="12"/>
        <v>0</v>
      </c>
      <c r="BI120" s="43">
        <f t="shared" si="12"/>
        <v>0</v>
      </c>
      <c r="BJ120" s="43">
        <f t="shared" si="12"/>
        <v>1.1913295681608</v>
      </c>
      <c r="BK120" s="42">
        <f>SUM(BK116:BK119)</f>
        <v>434.6423229229664</v>
      </c>
    </row>
    <row r="121" spans="1:63">
      <c r="A121" s="6"/>
      <c r="B121" s="16" t="s">
        <v>87</v>
      </c>
      <c r="C121" s="43">
        <f>C113+C120</f>
        <v>0</v>
      </c>
      <c r="D121" s="43">
        <f t="shared" ref="D121:BK121" si="13">D113+D120</f>
        <v>0</v>
      </c>
      <c r="E121" s="43">
        <f t="shared" si="13"/>
        <v>0</v>
      </c>
      <c r="F121" s="43">
        <f t="shared" si="13"/>
        <v>0</v>
      </c>
      <c r="G121" s="43">
        <f t="shared" si="13"/>
        <v>0</v>
      </c>
      <c r="H121" s="43">
        <f t="shared" si="13"/>
        <v>5.5897594939910995</v>
      </c>
      <c r="I121" s="43">
        <f t="shared" si="13"/>
        <v>76.988472632257682</v>
      </c>
      <c r="J121" s="43">
        <f t="shared" si="13"/>
        <v>0</v>
      </c>
      <c r="K121" s="43">
        <f t="shared" si="13"/>
        <v>0</v>
      </c>
      <c r="L121" s="43">
        <f t="shared" si="13"/>
        <v>11.151026300837499</v>
      </c>
      <c r="M121" s="43">
        <f t="shared" si="13"/>
        <v>0</v>
      </c>
      <c r="N121" s="43">
        <f t="shared" si="13"/>
        <v>0</v>
      </c>
      <c r="O121" s="43">
        <f t="shared" si="13"/>
        <v>0</v>
      </c>
      <c r="P121" s="43">
        <f t="shared" si="13"/>
        <v>0</v>
      </c>
      <c r="Q121" s="43">
        <f t="shared" si="13"/>
        <v>0</v>
      </c>
      <c r="R121" s="43">
        <f t="shared" si="13"/>
        <v>1.1306906852828003</v>
      </c>
      <c r="S121" s="43">
        <f t="shared" si="13"/>
        <v>7.7178836976128</v>
      </c>
      <c r="T121" s="43">
        <f t="shared" si="13"/>
        <v>0</v>
      </c>
      <c r="U121" s="43">
        <f t="shared" si="13"/>
        <v>0</v>
      </c>
      <c r="V121" s="43">
        <f t="shared" si="13"/>
        <v>0.1865388811933</v>
      </c>
      <c r="W121" s="43">
        <f t="shared" si="13"/>
        <v>0</v>
      </c>
      <c r="X121" s="43">
        <f t="shared" si="13"/>
        <v>0</v>
      </c>
      <c r="Y121" s="43">
        <f t="shared" si="13"/>
        <v>0</v>
      </c>
      <c r="Z121" s="43">
        <f t="shared" si="13"/>
        <v>0</v>
      </c>
      <c r="AA121" s="43">
        <f t="shared" si="13"/>
        <v>0</v>
      </c>
      <c r="AB121" s="43">
        <f t="shared" si="13"/>
        <v>0.11182230941890001</v>
      </c>
      <c r="AC121" s="43">
        <f t="shared" si="13"/>
        <v>9.5688024222580008</v>
      </c>
      <c r="AD121" s="43">
        <f t="shared" si="13"/>
        <v>0</v>
      </c>
      <c r="AE121" s="43">
        <f t="shared" si="13"/>
        <v>0</v>
      </c>
      <c r="AF121" s="43">
        <f t="shared" si="13"/>
        <v>8.3022613509672993</v>
      </c>
      <c r="AG121" s="43">
        <f t="shared" si="13"/>
        <v>0</v>
      </c>
      <c r="AH121" s="43">
        <f t="shared" si="13"/>
        <v>0</v>
      </c>
      <c r="AI121" s="43">
        <f t="shared" si="13"/>
        <v>0</v>
      </c>
      <c r="AJ121" s="43">
        <f t="shared" si="13"/>
        <v>0</v>
      </c>
      <c r="AK121" s="43">
        <f t="shared" si="13"/>
        <v>0</v>
      </c>
      <c r="AL121" s="43">
        <f t="shared" si="13"/>
        <v>9.7997924514999987E-3</v>
      </c>
      <c r="AM121" s="43">
        <f t="shared" si="13"/>
        <v>0.75039467832249995</v>
      </c>
      <c r="AN121" s="43">
        <f t="shared" si="13"/>
        <v>0</v>
      </c>
      <c r="AO121" s="43">
        <f t="shared" si="13"/>
        <v>0</v>
      </c>
      <c r="AP121" s="43">
        <f t="shared" si="13"/>
        <v>0.71785731667730002</v>
      </c>
      <c r="AQ121" s="43">
        <f t="shared" si="13"/>
        <v>0</v>
      </c>
      <c r="AR121" s="43">
        <f t="shared" si="13"/>
        <v>0</v>
      </c>
      <c r="AS121" s="43">
        <f t="shared" si="13"/>
        <v>0</v>
      </c>
      <c r="AT121" s="43">
        <f t="shared" si="13"/>
        <v>0</v>
      </c>
      <c r="AU121" s="43">
        <f t="shared" si="13"/>
        <v>0</v>
      </c>
      <c r="AV121" s="43">
        <f t="shared" si="13"/>
        <v>110.40351402128459</v>
      </c>
      <c r="AW121" s="43">
        <f t="shared" si="13"/>
        <v>130.45124817151117</v>
      </c>
      <c r="AX121" s="43">
        <f t="shared" si="13"/>
        <v>1.6677974472903001</v>
      </c>
      <c r="AY121" s="43">
        <f t="shared" si="13"/>
        <v>0</v>
      </c>
      <c r="AZ121" s="43">
        <f t="shared" si="13"/>
        <v>90.095484796468341</v>
      </c>
      <c r="BA121" s="43">
        <f t="shared" si="13"/>
        <v>0</v>
      </c>
      <c r="BB121" s="43">
        <f t="shared" si="13"/>
        <v>0</v>
      </c>
      <c r="BC121" s="43">
        <f t="shared" si="13"/>
        <v>0</v>
      </c>
      <c r="BD121" s="43">
        <f t="shared" si="13"/>
        <v>0</v>
      </c>
      <c r="BE121" s="43">
        <f t="shared" si="13"/>
        <v>0</v>
      </c>
      <c r="BF121" s="43">
        <f t="shared" si="13"/>
        <v>23.456193739396205</v>
      </c>
      <c r="BG121" s="43">
        <f t="shared" si="13"/>
        <v>1.2614965783216998</v>
      </c>
      <c r="BH121" s="43">
        <f t="shared" si="13"/>
        <v>0</v>
      </c>
      <c r="BI121" s="43">
        <f t="shared" si="13"/>
        <v>0</v>
      </c>
      <c r="BJ121" s="43">
        <f t="shared" si="13"/>
        <v>1.2469399597735999</v>
      </c>
      <c r="BK121" s="49">
        <f t="shared" si="13"/>
        <v>480.80798427531658</v>
      </c>
    </row>
    <row r="122" spans="1:63" ht="3" customHeight="1">
      <c r="A122" s="6"/>
      <c r="B122" s="10"/>
      <c r="C122" s="84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6"/>
    </row>
    <row r="123" spans="1:63">
      <c r="A123" s="6" t="s">
        <v>18</v>
      </c>
      <c r="B123" s="7" t="s">
        <v>8</v>
      </c>
      <c r="C123" s="84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6"/>
    </row>
    <row r="124" spans="1:63">
      <c r="A124" s="6" t="s">
        <v>79</v>
      </c>
      <c r="B124" s="10" t="s">
        <v>19</v>
      </c>
      <c r="C124" s="84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6"/>
    </row>
    <row r="125" spans="1:63">
      <c r="A125" s="6"/>
      <c r="B125" s="11" t="s">
        <v>39</v>
      </c>
      <c r="C125" s="43"/>
      <c r="D125" s="39"/>
      <c r="E125" s="39"/>
      <c r="F125" s="39"/>
      <c r="G125" s="33"/>
      <c r="H125" s="43"/>
      <c r="I125" s="39"/>
      <c r="J125" s="39"/>
      <c r="K125" s="39"/>
      <c r="L125" s="33"/>
      <c r="M125" s="43"/>
      <c r="N125" s="39"/>
      <c r="O125" s="39"/>
      <c r="P125" s="39"/>
      <c r="Q125" s="33"/>
      <c r="R125" s="43"/>
      <c r="S125" s="39"/>
      <c r="T125" s="39"/>
      <c r="U125" s="39"/>
      <c r="V125" s="33"/>
      <c r="W125" s="43"/>
      <c r="X125" s="39"/>
      <c r="Y125" s="39"/>
      <c r="Z125" s="39"/>
      <c r="AA125" s="33"/>
      <c r="AB125" s="43"/>
      <c r="AC125" s="39"/>
      <c r="AD125" s="39"/>
      <c r="AE125" s="39"/>
      <c r="AF125" s="33"/>
      <c r="AG125" s="43"/>
      <c r="AH125" s="39"/>
      <c r="AI125" s="39"/>
      <c r="AJ125" s="39"/>
      <c r="AK125" s="33"/>
      <c r="AL125" s="43"/>
      <c r="AM125" s="39"/>
      <c r="AN125" s="39"/>
      <c r="AO125" s="39"/>
      <c r="AP125" s="33"/>
      <c r="AQ125" s="43"/>
      <c r="AR125" s="39"/>
      <c r="AS125" s="39"/>
      <c r="AT125" s="39"/>
      <c r="AU125" s="33"/>
      <c r="AV125" s="43"/>
      <c r="AW125" s="39"/>
      <c r="AX125" s="39"/>
      <c r="AY125" s="39"/>
      <c r="AZ125" s="33"/>
      <c r="BA125" s="43"/>
      <c r="BB125" s="39"/>
      <c r="BC125" s="39"/>
      <c r="BD125" s="39"/>
      <c r="BE125" s="33"/>
      <c r="BF125" s="43"/>
      <c r="BG125" s="39"/>
      <c r="BH125" s="39"/>
      <c r="BI125" s="39"/>
      <c r="BJ125" s="33"/>
      <c r="BK125" s="44"/>
    </row>
    <row r="126" spans="1:63">
      <c r="A126" s="6"/>
      <c r="B126" s="16" t="s">
        <v>86</v>
      </c>
      <c r="C126" s="43"/>
      <c r="D126" s="39"/>
      <c r="E126" s="39"/>
      <c r="F126" s="39"/>
      <c r="G126" s="33"/>
      <c r="H126" s="43"/>
      <c r="I126" s="39"/>
      <c r="J126" s="39"/>
      <c r="K126" s="39"/>
      <c r="L126" s="33"/>
      <c r="M126" s="43"/>
      <c r="N126" s="39"/>
      <c r="O126" s="39"/>
      <c r="P126" s="39"/>
      <c r="Q126" s="33"/>
      <c r="R126" s="43"/>
      <c r="S126" s="39"/>
      <c r="T126" s="39"/>
      <c r="U126" s="39"/>
      <c r="V126" s="33"/>
      <c r="W126" s="43"/>
      <c r="X126" s="39"/>
      <c r="Y126" s="39"/>
      <c r="Z126" s="39"/>
      <c r="AA126" s="33"/>
      <c r="AB126" s="43"/>
      <c r="AC126" s="39"/>
      <c r="AD126" s="39"/>
      <c r="AE126" s="39"/>
      <c r="AF126" s="33"/>
      <c r="AG126" s="43"/>
      <c r="AH126" s="39"/>
      <c r="AI126" s="39"/>
      <c r="AJ126" s="39"/>
      <c r="AK126" s="33"/>
      <c r="AL126" s="43"/>
      <c r="AM126" s="39"/>
      <c r="AN126" s="39"/>
      <c r="AO126" s="39"/>
      <c r="AP126" s="33"/>
      <c r="AQ126" s="43"/>
      <c r="AR126" s="39"/>
      <c r="AS126" s="39"/>
      <c r="AT126" s="39"/>
      <c r="AU126" s="33"/>
      <c r="AV126" s="43"/>
      <c r="AW126" s="39"/>
      <c r="AX126" s="39"/>
      <c r="AY126" s="39"/>
      <c r="AZ126" s="33"/>
      <c r="BA126" s="43"/>
      <c r="BB126" s="39"/>
      <c r="BC126" s="39"/>
      <c r="BD126" s="39"/>
      <c r="BE126" s="33"/>
      <c r="BF126" s="43"/>
      <c r="BG126" s="39"/>
      <c r="BH126" s="39"/>
      <c r="BI126" s="39"/>
      <c r="BJ126" s="33"/>
      <c r="BK126" s="44"/>
    </row>
    <row r="127" spans="1:63" ht="2.25" customHeight="1">
      <c r="A127" s="6"/>
      <c r="B127" s="10"/>
      <c r="C127" s="84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6"/>
    </row>
    <row r="128" spans="1:63">
      <c r="A128" s="6" t="s">
        <v>4</v>
      </c>
      <c r="B128" s="7" t="s">
        <v>9</v>
      </c>
      <c r="C128" s="84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6"/>
    </row>
    <row r="129" spans="1:63">
      <c r="A129" s="6" t="s">
        <v>79</v>
      </c>
      <c r="B129" s="10" t="s">
        <v>20</v>
      </c>
      <c r="C129" s="84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6"/>
    </row>
    <row r="130" spans="1:63">
      <c r="A130" s="6"/>
      <c r="B130" s="11" t="s">
        <v>39</v>
      </c>
      <c r="C130" s="43"/>
      <c r="D130" s="39"/>
      <c r="E130" s="39"/>
      <c r="F130" s="39"/>
      <c r="G130" s="33"/>
      <c r="H130" s="43"/>
      <c r="I130" s="39"/>
      <c r="J130" s="39"/>
      <c r="K130" s="39"/>
      <c r="L130" s="33"/>
      <c r="M130" s="43"/>
      <c r="N130" s="39"/>
      <c r="O130" s="39"/>
      <c r="P130" s="39"/>
      <c r="Q130" s="33"/>
      <c r="R130" s="43"/>
      <c r="S130" s="39"/>
      <c r="T130" s="39"/>
      <c r="U130" s="39"/>
      <c r="V130" s="33"/>
      <c r="W130" s="43"/>
      <c r="X130" s="39"/>
      <c r="Y130" s="39"/>
      <c r="Z130" s="39"/>
      <c r="AA130" s="33"/>
      <c r="AB130" s="43"/>
      <c r="AC130" s="39"/>
      <c r="AD130" s="39"/>
      <c r="AE130" s="39"/>
      <c r="AF130" s="33"/>
      <c r="AG130" s="43"/>
      <c r="AH130" s="39"/>
      <c r="AI130" s="39"/>
      <c r="AJ130" s="39"/>
      <c r="AK130" s="33"/>
      <c r="AL130" s="43"/>
      <c r="AM130" s="39"/>
      <c r="AN130" s="39"/>
      <c r="AO130" s="39"/>
      <c r="AP130" s="33"/>
      <c r="AQ130" s="43"/>
      <c r="AR130" s="39"/>
      <c r="AS130" s="39"/>
      <c r="AT130" s="39"/>
      <c r="AU130" s="33"/>
      <c r="AV130" s="43"/>
      <c r="AW130" s="39"/>
      <c r="AX130" s="39"/>
      <c r="AY130" s="39"/>
      <c r="AZ130" s="33"/>
      <c r="BA130" s="43"/>
      <c r="BB130" s="39"/>
      <c r="BC130" s="39"/>
      <c r="BD130" s="39"/>
      <c r="BE130" s="33"/>
      <c r="BF130" s="43"/>
      <c r="BG130" s="39"/>
      <c r="BH130" s="39"/>
      <c r="BI130" s="39"/>
      <c r="BJ130" s="33"/>
      <c r="BK130" s="44"/>
    </row>
    <row r="131" spans="1:63">
      <c r="A131" s="6"/>
      <c r="B131" s="11" t="s">
        <v>88</v>
      </c>
      <c r="C131" s="43"/>
      <c r="D131" s="39"/>
      <c r="E131" s="39"/>
      <c r="F131" s="39"/>
      <c r="G131" s="33"/>
      <c r="H131" s="43"/>
      <c r="I131" s="39"/>
      <c r="J131" s="39"/>
      <c r="K131" s="39"/>
      <c r="L131" s="33"/>
      <c r="M131" s="43"/>
      <c r="N131" s="39"/>
      <c r="O131" s="39"/>
      <c r="P131" s="39"/>
      <c r="Q131" s="33"/>
      <c r="R131" s="43"/>
      <c r="S131" s="39"/>
      <c r="T131" s="39"/>
      <c r="U131" s="39"/>
      <c r="V131" s="33"/>
      <c r="W131" s="43"/>
      <c r="X131" s="39"/>
      <c r="Y131" s="39"/>
      <c r="Z131" s="39"/>
      <c r="AA131" s="33"/>
      <c r="AB131" s="43"/>
      <c r="AC131" s="39"/>
      <c r="AD131" s="39"/>
      <c r="AE131" s="39"/>
      <c r="AF131" s="33"/>
      <c r="AG131" s="43"/>
      <c r="AH131" s="39"/>
      <c r="AI131" s="39"/>
      <c r="AJ131" s="39"/>
      <c r="AK131" s="33"/>
      <c r="AL131" s="43"/>
      <c r="AM131" s="39"/>
      <c r="AN131" s="39"/>
      <c r="AO131" s="39"/>
      <c r="AP131" s="33"/>
      <c r="AQ131" s="43"/>
      <c r="AR131" s="39"/>
      <c r="AS131" s="39"/>
      <c r="AT131" s="39"/>
      <c r="AU131" s="33"/>
      <c r="AV131" s="43"/>
      <c r="AW131" s="39"/>
      <c r="AX131" s="39"/>
      <c r="AY131" s="39"/>
      <c r="AZ131" s="33"/>
      <c r="BA131" s="43"/>
      <c r="BB131" s="39"/>
      <c r="BC131" s="39"/>
      <c r="BD131" s="39"/>
      <c r="BE131" s="33"/>
      <c r="BF131" s="43"/>
      <c r="BG131" s="39"/>
      <c r="BH131" s="39"/>
      <c r="BI131" s="39"/>
      <c r="BJ131" s="33"/>
      <c r="BK131" s="44"/>
    </row>
    <row r="132" spans="1:63">
      <c r="A132" s="6" t="s">
        <v>80</v>
      </c>
      <c r="B132" s="10" t="s">
        <v>21</v>
      </c>
      <c r="C132" s="84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85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6"/>
    </row>
    <row r="133" spans="1:63">
      <c r="A133" s="6"/>
      <c r="B133" s="11" t="s">
        <v>39</v>
      </c>
      <c r="C133" s="43"/>
      <c r="D133" s="39"/>
      <c r="E133" s="39"/>
      <c r="F133" s="39"/>
      <c r="G133" s="33"/>
      <c r="H133" s="43"/>
      <c r="I133" s="39"/>
      <c r="J133" s="39"/>
      <c r="K133" s="39"/>
      <c r="L133" s="33"/>
      <c r="M133" s="43"/>
      <c r="N133" s="39"/>
      <c r="O133" s="39"/>
      <c r="P133" s="39"/>
      <c r="Q133" s="33"/>
      <c r="R133" s="43"/>
      <c r="S133" s="39"/>
      <c r="T133" s="39"/>
      <c r="U133" s="39"/>
      <c r="V133" s="33"/>
      <c r="W133" s="43"/>
      <c r="X133" s="39"/>
      <c r="Y133" s="39"/>
      <c r="Z133" s="39"/>
      <c r="AA133" s="33"/>
      <c r="AB133" s="43"/>
      <c r="AC133" s="39"/>
      <c r="AD133" s="39"/>
      <c r="AE133" s="39"/>
      <c r="AF133" s="33"/>
      <c r="AG133" s="43"/>
      <c r="AH133" s="39"/>
      <c r="AI133" s="39"/>
      <c r="AJ133" s="39"/>
      <c r="AK133" s="33"/>
      <c r="AL133" s="43"/>
      <c r="AM133" s="39"/>
      <c r="AN133" s="39"/>
      <c r="AO133" s="39"/>
      <c r="AP133" s="33"/>
      <c r="AQ133" s="43"/>
      <c r="AR133" s="39"/>
      <c r="AS133" s="39"/>
      <c r="AT133" s="39"/>
      <c r="AU133" s="33"/>
      <c r="AV133" s="43"/>
      <c r="AW133" s="39"/>
      <c r="AX133" s="39"/>
      <c r="AY133" s="39"/>
      <c r="AZ133" s="33"/>
      <c r="BA133" s="43"/>
      <c r="BB133" s="39"/>
      <c r="BC133" s="39"/>
      <c r="BD133" s="39"/>
      <c r="BE133" s="33"/>
      <c r="BF133" s="43"/>
      <c r="BG133" s="39"/>
      <c r="BH133" s="39"/>
      <c r="BI133" s="39"/>
      <c r="BJ133" s="33"/>
      <c r="BK133" s="44"/>
    </row>
    <row r="134" spans="1:63">
      <c r="A134" s="6"/>
      <c r="B134" s="11" t="s">
        <v>89</v>
      </c>
      <c r="C134" s="43"/>
      <c r="D134" s="39"/>
      <c r="E134" s="39"/>
      <c r="F134" s="39"/>
      <c r="G134" s="33"/>
      <c r="H134" s="43"/>
      <c r="I134" s="39"/>
      <c r="J134" s="39"/>
      <c r="K134" s="39"/>
      <c r="L134" s="33"/>
      <c r="M134" s="43"/>
      <c r="N134" s="39"/>
      <c r="O134" s="39"/>
      <c r="P134" s="39"/>
      <c r="Q134" s="33"/>
      <c r="R134" s="43"/>
      <c r="S134" s="39"/>
      <c r="T134" s="39"/>
      <c r="U134" s="39"/>
      <c r="V134" s="33"/>
      <c r="W134" s="43"/>
      <c r="X134" s="39"/>
      <c r="Y134" s="39"/>
      <c r="Z134" s="39"/>
      <c r="AA134" s="33"/>
      <c r="AB134" s="43"/>
      <c r="AC134" s="39"/>
      <c r="AD134" s="39"/>
      <c r="AE134" s="39"/>
      <c r="AF134" s="33"/>
      <c r="AG134" s="43"/>
      <c r="AH134" s="39"/>
      <c r="AI134" s="39"/>
      <c r="AJ134" s="39"/>
      <c r="AK134" s="33"/>
      <c r="AL134" s="43"/>
      <c r="AM134" s="39"/>
      <c r="AN134" s="39"/>
      <c r="AO134" s="39"/>
      <c r="AP134" s="33"/>
      <c r="AQ134" s="43"/>
      <c r="AR134" s="39"/>
      <c r="AS134" s="39"/>
      <c r="AT134" s="39"/>
      <c r="AU134" s="33"/>
      <c r="AV134" s="43"/>
      <c r="AW134" s="39"/>
      <c r="AX134" s="39"/>
      <c r="AY134" s="39"/>
      <c r="AZ134" s="33"/>
      <c r="BA134" s="43"/>
      <c r="BB134" s="39"/>
      <c r="BC134" s="39"/>
      <c r="BD134" s="39"/>
      <c r="BE134" s="33"/>
      <c r="BF134" s="43"/>
      <c r="BG134" s="39"/>
      <c r="BH134" s="39"/>
      <c r="BI134" s="39"/>
      <c r="BJ134" s="33"/>
      <c r="BK134" s="44"/>
    </row>
    <row r="135" spans="1:63">
      <c r="A135" s="6"/>
      <c r="B135" s="16" t="s">
        <v>87</v>
      </c>
      <c r="C135" s="43"/>
      <c r="D135" s="39"/>
      <c r="E135" s="39"/>
      <c r="F135" s="39"/>
      <c r="G135" s="33"/>
      <c r="H135" s="43"/>
      <c r="I135" s="39"/>
      <c r="J135" s="39"/>
      <c r="K135" s="39"/>
      <c r="L135" s="33"/>
      <c r="M135" s="43"/>
      <c r="N135" s="39"/>
      <c r="O135" s="39"/>
      <c r="P135" s="39"/>
      <c r="Q135" s="33"/>
      <c r="R135" s="43"/>
      <c r="S135" s="39"/>
      <c r="T135" s="39"/>
      <c r="U135" s="39"/>
      <c r="V135" s="33"/>
      <c r="W135" s="43"/>
      <c r="X135" s="39"/>
      <c r="Y135" s="39"/>
      <c r="Z135" s="39"/>
      <c r="AA135" s="33"/>
      <c r="AB135" s="43"/>
      <c r="AC135" s="39"/>
      <c r="AD135" s="39"/>
      <c r="AE135" s="39"/>
      <c r="AF135" s="33"/>
      <c r="AG135" s="43"/>
      <c r="AH135" s="39"/>
      <c r="AI135" s="39"/>
      <c r="AJ135" s="39"/>
      <c r="AK135" s="33"/>
      <c r="AL135" s="43"/>
      <c r="AM135" s="39"/>
      <c r="AN135" s="39"/>
      <c r="AO135" s="39"/>
      <c r="AP135" s="33"/>
      <c r="AQ135" s="43"/>
      <c r="AR135" s="39"/>
      <c r="AS135" s="39"/>
      <c r="AT135" s="39"/>
      <c r="AU135" s="33"/>
      <c r="AV135" s="43"/>
      <c r="AW135" s="39"/>
      <c r="AX135" s="39"/>
      <c r="AY135" s="39"/>
      <c r="AZ135" s="33"/>
      <c r="BA135" s="43"/>
      <c r="BB135" s="39"/>
      <c r="BC135" s="39"/>
      <c r="BD135" s="39"/>
      <c r="BE135" s="33"/>
      <c r="BF135" s="43"/>
      <c r="BG135" s="39"/>
      <c r="BH135" s="39"/>
      <c r="BI135" s="39"/>
      <c r="BJ135" s="33"/>
      <c r="BK135" s="44"/>
    </row>
    <row r="136" spans="1:63" ht="4.5" customHeight="1">
      <c r="A136" s="6"/>
      <c r="B136" s="10"/>
      <c r="C136" s="84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6"/>
    </row>
    <row r="137" spans="1:63">
      <c r="A137" s="6" t="s">
        <v>22</v>
      </c>
      <c r="B137" s="7" t="s">
        <v>23</v>
      </c>
      <c r="C137" s="84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85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6"/>
    </row>
    <row r="138" spans="1:63">
      <c r="A138" s="6" t="s">
        <v>79</v>
      </c>
      <c r="B138" s="10" t="s">
        <v>24</v>
      </c>
      <c r="C138" s="84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6"/>
    </row>
    <row r="139" spans="1:63">
      <c r="A139" s="6"/>
      <c r="B139" s="11" t="s">
        <v>39</v>
      </c>
      <c r="C139" s="43"/>
      <c r="D139" s="39"/>
      <c r="E139" s="39"/>
      <c r="F139" s="39"/>
      <c r="G139" s="33"/>
      <c r="H139" s="43"/>
      <c r="I139" s="39"/>
      <c r="J139" s="39"/>
      <c r="K139" s="39"/>
      <c r="L139" s="33"/>
      <c r="M139" s="43"/>
      <c r="N139" s="39"/>
      <c r="O139" s="39"/>
      <c r="P139" s="39"/>
      <c r="Q139" s="33"/>
      <c r="R139" s="43"/>
      <c r="S139" s="39"/>
      <c r="T139" s="39"/>
      <c r="U139" s="39"/>
      <c r="V139" s="33"/>
      <c r="W139" s="43"/>
      <c r="X139" s="39"/>
      <c r="Y139" s="39"/>
      <c r="Z139" s="39"/>
      <c r="AA139" s="33"/>
      <c r="AB139" s="43"/>
      <c r="AC139" s="39"/>
      <c r="AD139" s="39"/>
      <c r="AE139" s="39"/>
      <c r="AF139" s="33"/>
      <c r="AG139" s="43"/>
      <c r="AH139" s="39"/>
      <c r="AI139" s="39"/>
      <c r="AJ139" s="39"/>
      <c r="AK139" s="33"/>
      <c r="AL139" s="43"/>
      <c r="AM139" s="39"/>
      <c r="AN139" s="39"/>
      <c r="AO139" s="39"/>
      <c r="AP139" s="33"/>
      <c r="AQ139" s="43"/>
      <c r="AR139" s="39"/>
      <c r="AS139" s="39"/>
      <c r="AT139" s="39"/>
      <c r="AU139" s="33"/>
      <c r="AV139" s="43"/>
      <c r="AW139" s="39"/>
      <c r="AX139" s="39"/>
      <c r="AY139" s="39"/>
      <c r="AZ139" s="33"/>
      <c r="BA139" s="43"/>
      <c r="BB139" s="39"/>
      <c r="BC139" s="39"/>
      <c r="BD139" s="39"/>
      <c r="BE139" s="33"/>
      <c r="BF139" s="43"/>
      <c r="BG139" s="39"/>
      <c r="BH139" s="39"/>
      <c r="BI139" s="39"/>
      <c r="BJ139" s="33"/>
      <c r="BK139" s="44"/>
    </row>
    <row r="140" spans="1:63">
      <c r="A140" s="6"/>
      <c r="B140" s="11" t="s">
        <v>166</v>
      </c>
      <c r="C140" s="43">
        <v>0</v>
      </c>
      <c r="D140" s="39">
        <v>0</v>
      </c>
      <c r="E140" s="39">
        <v>0</v>
      </c>
      <c r="F140" s="39">
        <v>0</v>
      </c>
      <c r="G140" s="33">
        <v>0</v>
      </c>
      <c r="H140" s="43">
        <v>0.53966669738569983</v>
      </c>
      <c r="I140" s="39">
        <v>0</v>
      </c>
      <c r="J140" s="39">
        <v>0</v>
      </c>
      <c r="K140" s="39">
        <v>0</v>
      </c>
      <c r="L140" s="33">
        <v>0.75588763270960002</v>
      </c>
      <c r="M140" s="43">
        <v>0</v>
      </c>
      <c r="N140" s="39">
        <v>0</v>
      </c>
      <c r="O140" s="39">
        <v>0</v>
      </c>
      <c r="P140" s="39">
        <v>0</v>
      </c>
      <c r="Q140" s="33">
        <v>0</v>
      </c>
      <c r="R140" s="43">
        <v>6.1497260128200004E-2</v>
      </c>
      <c r="S140" s="39">
        <v>7.4600000000000003E-4</v>
      </c>
      <c r="T140" s="39">
        <v>0</v>
      </c>
      <c r="U140" s="39">
        <v>0</v>
      </c>
      <c r="V140" s="33">
        <v>0.13602764638699999</v>
      </c>
      <c r="W140" s="43">
        <v>0</v>
      </c>
      <c r="X140" s="39">
        <v>0</v>
      </c>
      <c r="Y140" s="39">
        <v>0</v>
      </c>
      <c r="Z140" s="39">
        <v>0</v>
      </c>
      <c r="AA140" s="33">
        <v>0</v>
      </c>
      <c r="AB140" s="43">
        <v>0.36294657458020008</v>
      </c>
      <c r="AC140" s="39">
        <v>0.40552870880639996</v>
      </c>
      <c r="AD140" s="39">
        <v>0</v>
      </c>
      <c r="AE140" s="39">
        <v>0</v>
      </c>
      <c r="AF140" s="33">
        <v>3.0784379071285004</v>
      </c>
      <c r="AG140" s="43">
        <v>0</v>
      </c>
      <c r="AH140" s="39">
        <v>0</v>
      </c>
      <c r="AI140" s="39">
        <v>0</v>
      </c>
      <c r="AJ140" s="39">
        <v>0</v>
      </c>
      <c r="AK140" s="33">
        <v>0</v>
      </c>
      <c r="AL140" s="43">
        <v>1.49671385805E-2</v>
      </c>
      <c r="AM140" s="39">
        <v>0</v>
      </c>
      <c r="AN140" s="39">
        <v>0</v>
      </c>
      <c r="AO140" s="39">
        <v>0</v>
      </c>
      <c r="AP140" s="33">
        <v>0</v>
      </c>
      <c r="AQ140" s="43">
        <v>0</v>
      </c>
      <c r="AR140" s="39">
        <v>0</v>
      </c>
      <c r="AS140" s="39">
        <v>0</v>
      </c>
      <c r="AT140" s="39">
        <v>0</v>
      </c>
      <c r="AU140" s="33">
        <v>0</v>
      </c>
      <c r="AV140" s="43">
        <v>15.004210232688321</v>
      </c>
      <c r="AW140" s="39">
        <v>4.5513726259991003</v>
      </c>
      <c r="AX140" s="39">
        <v>0</v>
      </c>
      <c r="AY140" s="39">
        <v>0</v>
      </c>
      <c r="AZ140" s="33">
        <v>33.217799223833481</v>
      </c>
      <c r="BA140" s="43">
        <v>0</v>
      </c>
      <c r="BB140" s="39">
        <v>0</v>
      </c>
      <c r="BC140" s="39">
        <v>0</v>
      </c>
      <c r="BD140" s="39">
        <v>0</v>
      </c>
      <c r="BE140" s="33">
        <v>0</v>
      </c>
      <c r="BF140" s="43">
        <v>0.84910973838110004</v>
      </c>
      <c r="BG140" s="39">
        <v>6.0947085931932996</v>
      </c>
      <c r="BH140" s="39">
        <v>0</v>
      </c>
      <c r="BI140" s="39">
        <v>0</v>
      </c>
      <c r="BJ140" s="33">
        <v>1.7623675013543996</v>
      </c>
      <c r="BK140" s="44">
        <f>SUM(C140:BJ140)</f>
        <v>66.835273481155809</v>
      </c>
    </row>
    <row r="141" spans="1:63">
      <c r="A141" s="6"/>
      <c r="B141" s="11" t="s">
        <v>167</v>
      </c>
      <c r="C141" s="43">
        <v>0</v>
      </c>
      <c r="D141" s="39">
        <v>0</v>
      </c>
      <c r="E141" s="39">
        <v>0</v>
      </c>
      <c r="F141" s="39">
        <v>0</v>
      </c>
      <c r="G141" s="33">
        <v>0</v>
      </c>
      <c r="H141" s="43">
        <v>0.31208898590240003</v>
      </c>
      <c r="I141" s="39">
        <v>0</v>
      </c>
      <c r="J141" s="39">
        <v>0</v>
      </c>
      <c r="K141" s="39">
        <v>0</v>
      </c>
      <c r="L141" s="33">
        <v>0.14165060661279999</v>
      </c>
      <c r="M141" s="43">
        <v>0</v>
      </c>
      <c r="N141" s="39">
        <v>0</v>
      </c>
      <c r="O141" s="39">
        <v>0</v>
      </c>
      <c r="P141" s="39">
        <v>0</v>
      </c>
      <c r="Q141" s="33">
        <v>0</v>
      </c>
      <c r="R141" s="43">
        <v>5.849754348289999E-2</v>
      </c>
      <c r="S141" s="39">
        <v>0</v>
      </c>
      <c r="T141" s="39">
        <v>0</v>
      </c>
      <c r="U141" s="39">
        <v>0</v>
      </c>
      <c r="V141" s="33">
        <v>0</v>
      </c>
      <c r="W141" s="43">
        <v>0</v>
      </c>
      <c r="X141" s="39">
        <v>0</v>
      </c>
      <c r="Y141" s="39">
        <v>0</v>
      </c>
      <c r="Z141" s="39">
        <v>0</v>
      </c>
      <c r="AA141" s="33">
        <v>0</v>
      </c>
      <c r="AB141" s="43">
        <v>0.36855444116089997</v>
      </c>
      <c r="AC141" s="39">
        <v>0.4753326923224</v>
      </c>
      <c r="AD141" s="39">
        <v>0</v>
      </c>
      <c r="AE141" s="39">
        <v>0</v>
      </c>
      <c r="AF141" s="33">
        <v>7.4992802296446985</v>
      </c>
      <c r="AG141" s="43">
        <v>0</v>
      </c>
      <c r="AH141" s="39">
        <v>0</v>
      </c>
      <c r="AI141" s="39">
        <v>0</v>
      </c>
      <c r="AJ141" s="39">
        <v>0</v>
      </c>
      <c r="AK141" s="33">
        <v>0</v>
      </c>
      <c r="AL141" s="43">
        <v>3.3655475806000004E-3</v>
      </c>
      <c r="AM141" s="39">
        <v>0.27848795577409996</v>
      </c>
      <c r="AN141" s="39">
        <v>0</v>
      </c>
      <c r="AO141" s="39">
        <v>0</v>
      </c>
      <c r="AP141" s="33">
        <v>0.86196666106450004</v>
      </c>
      <c r="AQ141" s="43">
        <v>0</v>
      </c>
      <c r="AR141" s="39">
        <v>0</v>
      </c>
      <c r="AS141" s="39">
        <v>0</v>
      </c>
      <c r="AT141" s="39">
        <v>0</v>
      </c>
      <c r="AU141" s="33">
        <v>0</v>
      </c>
      <c r="AV141" s="43">
        <v>4.1180945299767933</v>
      </c>
      <c r="AW141" s="39">
        <v>14.3069369286767</v>
      </c>
      <c r="AX141" s="39">
        <v>0</v>
      </c>
      <c r="AY141" s="39">
        <v>0</v>
      </c>
      <c r="AZ141" s="33">
        <v>27.482323605964403</v>
      </c>
      <c r="BA141" s="43">
        <v>0</v>
      </c>
      <c r="BB141" s="39">
        <v>0</v>
      </c>
      <c r="BC141" s="39">
        <v>0</v>
      </c>
      <c r="BD141" s="39">
        <v>0</v>
      </c>
      <c r="BE141" s="33">
        <v>0</v>
      </c>
      <c r="BF141" s="43">
        <v>0.73839617876499974</v>
      </c>
      <c r="BG141" s="39">
        <v>0.91860626951600011</v>
      </c>
      <c r="BH141" s="39">
        <v>0</v>
      </c>
      <c r="BI141" s="39">
        <v>0</v>
      </c>
      <c r="BJ141" s="33">
        <v>0.51852053341900006</v>
      </c>
      <c r="BK141" s="44">
        <f>SUM(C141:BJ141)</f>
        <v>58.082102709863193</v>
      </c>
    </row>
    <row r="142" spans="1:63">
      <c r="A142" s="6"/>
      <c r="B142" s="16" t="s">
        <v>86</v>
      </c>
      <c r="C142" s="43">
        <f>SUM(C140:C141)</f>
        <v>0</v>
      </c>
      <c r="D142" s="39">
        <f t="shared" ref="D142:BK142" si="14">SUM(D140:D141)</f>
        <v>0</v>
      </c>
      <c r="E142" s="39">
        <f t="shared" si="14"/>
        <v>0</v>
      </c>
      <c r="F142" s="39">
        <f t="shared" si="14"/>
        <v>0</v>
      </c>
      <c r="G142" s="33">
        <f t="shared" si="14"/>
        <v>0</v>
      </c>
      <c r="H142" s="43">
        <f t="shared" si="14"/>
        <v>0.85175568328809992</v>
      </c>
      <c r="I142" s="39">
        <f t="shared" si="14"/>
        <v>0</v>
      </c>
      <c r="J142" s="39">
        <f t="shared" si="14"/>
        <v>0</v>
      </c>
      <c r="K142" s="39">
        <f t="shared" si="14"/>
        <v>0</v>
      </c>
      <c r="L142" s="33">
        <f t="shared" si="14"/>
        <v>0.89753823932240007</v>
      </c>
      <c r="M142" s="43">
        <f t="shared" si="14"/>
        <v>0</v>
      </c>
      <c r="N142" s="39">
        <f t="shared" si="14"/>
        <v>0</v>
      </c>
      <c r="O142" s="39">
        <f t="shared" si="14"/>
        <v>0</v>
      </c>
      <c r="P142" s="39">
        <f t="shared" si="14"/>
        <v>0</v>
      </c>
      <c r="Q142" s="33">
        <f t="shared" si="14"/>
        <v>0</v>
      </c>
      <c r="R142" s="43">
        <f t="shared" si="14"/>
        <v>0.11999480361109999</v>
      </c>
      <c r="S142" s="39">
        <f t="shared" si="14"/>
        <v>7.4600000000000003E-4</v>
      </c>
      <c r="T142" s="39">
        <f t="shared" si="14"/>
        <v>0</v>
      </c>
      <c r="U142" s="39">
        <f t="shared" si="14"/>
        <v>0</v>
      </c>
      <c r="V142" s="33">
        <f t="shared" si="14"/>
        <v>0.13602764638699999</v>
      </c>
      <c r="W142" s="43">
        <f t="shared" si="14"/>
        <v>0</v>
      </c>
      <c r="X142" s="39">
        <f t="shared" si="14"/>
        <v>0</v>
      </c>
      <c r="Y142" s="39">
        <f t="shared" si="14"/>
        <v>0</v>
      </c>
      <c r="Z142" s="39">
        <f t="shared" si="14"/>
        <v>0</v>
      </c>
      <c r="AA142" s="33">
        <f t="shared" si="14"/>
        <v>0</v>
      </c>
      <c r="AB142" s="43">
        <f t="shared" si="14"/>
        <v>0.73150101574110005</v>
      </c>
      <c r="AC142" s="39">
        <f t="shared" si="14"/>
        <v>0.88086140112879996</v>
      </c>
      <c r="AD142" s="39">
        <f t="shared" si="14"/>
        <v>0</v>
      </c>
      <c r="AE142" s="39">
        <f t="shared" si="14"/>
        <v>0</v>
      </c>
      <c r="AF142" s="33">
        <f t="shared" si="14"/>
        <v>10.5777181367732</v>
      </c>
      <c r="AG142" s="43">
        <f t="shared" si="14"/>
        <v>0</v>
      </c>
      <c r="AH142" s="39">
        <f t="shared" si="14"/>
        <v>0</v>
      </c>
      <c r="AI142" s="39">
        <f t="shared" si="14"/>
        <v>0</v>
      </c>
      <c r="AJ142" s="39">
        <f t="shared" si="14"/>
        <v>0</v>
      </c>
      <c r="AK142" s="33">
        <f t="shared" si="14"/>
        <v>0</v>
      </c>
      <c r="AL142" s="43">
        <f t="shared" si="14"/>
        <v>1.8332686161100002E-2</v>
      </c>
      <c r="AM142" s="39">
        <f t="shared" si="14"/>
        <v>0.27848795577409996</v>
      </c>
      <c r="AN142" s="39">
        <f t="shared" si="14"/>
        <v>0</v>
      </c>
      <c r="AO142" s="39">
        <f t="shared" si="14"/>
        <v>0</v>
      </c>
      <c r="AP142" s="33">
        <f t="shared" si="14"/>
        <v>0.86196666106450004</v>
      </c>
      <c r="AQ142" s="43">
        <f t="shared" si="14"/>
        <v>0</v>
      </c>
      <c r="AR142" s="39">
        <f t="shared" si="14"/>
        <v>0</v>
      </c>
      <c r="AS142" s="39">
        <f t="shared" si="14"/>
        <v>0</v>
      </c>
      <c r="AT142" s="39">
        <f t="shared" si="14"/>
        <v>0</v>
      </c>
      <c r="AU142" s="33">
        <f t="shared" si="14"/>
        <v>0</v>
      </c>
      <c r="AV142" s="43">
        <f t="shared" si="14"/>
        <v>19.122304762665113</v>
      </c>
      <c r="AW142" s="39">
        <f t="shared" si="14"/>
        <v>18.858309554675799</v>
      </c>
      <c r="AX142" s="39">
        <f t="shared" si="14"/>
        <v>0</v>
      </c>
      <c r="AY142" s="39">
        <f t="shared" si="14"/>
        <v>0</v>
      </c>
      <c r="AZ142" s="33">
        <f t="shared" si="14"/>
        <v>60.700122829797884</v>
      </c>
      <c r="BA142" s="43">
        <f t="shared" si="14"/>
        <v>0</v>
      </c>
      <c r="BB142" s="39">
        <f t="shared" si="14"/>
        <v>0</v>
      </c>
      <c r="BC142" s="39">
        <f t="shared" si="14"/>
        <v>0</v>
      </c>
      <c r="BD142" s="39">
        <f t="shared" si="14"/>
        <v>0</v>
      </c>
      <c r="BE142" s="33">
        <f t="shared" si="14"/>
        <v>0</v>
      </c>
      <c r="BF142" s="43">
        <f t="shared" si="14"/>
        <v>1.5875059171460997</v>
      </c>
      <c r="BG142" s="39">
        <f t="shared" si="14"/>
        <v>7.0133148627092998</v>
      </c>
      <c r="BH142" s="39">
        <f t="shared" si="14"/>
        <v>0</v>
      </c>
      <c r="BI142" s="39">
        <f t="shared" si="14"/>
        <v>0</v>
      </c>
      <c r="BJ142" s="33">
        <f t="shared" si="14"/>
        <v>2.2808880347733997</v>
      </c>
      <c r="BK142" s="44">
        <f t="shared" si="14"/>
        <v>124.917376191019</v>
      </c>
    </row>
    <row r="143" spans="1:63" ht="4.5" customHeight="1">
      <c r="A143" s="6"/>
      <c r="B143" s="19"/>
      <c r="C143" s="84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85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6"/>
    </row>
    <row r="144" spans="1:63">
      <c r="A144" s="6"/>
      <c r="B144" s="20" t="s">
        <v>101</v>
      </c>
      <c r="C144" s="53">
        <f>C107+C120+C142</f>
        <v>0</v>
      </c>
      <c r="D144" s="53">
        <f>D107+D120+D142</f>
        <v>289.23137453780635</v>
      </c>
      <c r="E144" s="53">
        <f t="shared" ref="E144:BJ144" si="15">E107+E120+E142</f>
        <v>0</v>
      </c>
      <c r="F144" s="53">
        <f t="shared" si="15"/>
        <v>0</v>
      </c>
      <c r="G144" s="53">
        <f t="shared" si="15"/>
        <v>0</v>
      </c>
      <c r="H144" s="53">
        <f t="shared" si="15"/>
        <v>15.016915334938602</v>
      </c>
      <c r="I144" s="53">
        <f t="shared" si="15"/>
        <v>9207.4325330472948</v>
      </c>
      <c r="J144" s="53">
        <f t="shared" si="15"/>
        <v>753.91110672051445</v>
      </c>
      <c r="K144" s="53">
        <f t="shared" si="15"/>
        <v>0</v>
      </c>
      <c r="L144" s="53">
        <f t="shared" si="15"/>
        <v>961.57116164901754</v>
      </c>
      <c r="M144" s="53">
        <f t="shared" si="15"/>
        <v>0</v>
      </c>
      <c r="N144" s="53">
        <f t="shared" si="15"/>
        <v>0</v>
      </c>
      <c r="O144" s="53">
        <f t="shared" si="15"/>
        <v>0</v>
      </c>
      <c r="P144" s="53">
        <f t="shared" si="15"/>
        <v>0</v>
      </c>
      <c r="Q144" s="53">
        <f t="shared" si="15"/>
        <v>0</v>
      </c>
      <c r="R144" s="53">
        <f t="shared" si="15"/>
        <v>2.4588372895351003</v>
      </c>
      <c r="S144" s="53">
        <f t="shared" si="15"/>
        <v>759.45027154373929</v>
      </c>
      <c r="T144" s="53">
        <f t="shared" si="15"/>
        <v>38.063373484967599</v>
      </c>
      <c r="U144" s="53">
        <f t="shared" si="15"/>
        <v>0</v>
      </c>
      <c r="V144" s="53">
        <f t="shared" si="15"/>
        <v>1.5594694828698001</v>
      </c>
      <c r="W144" s="53">
        <f t="shared" si="15"/>
        <v>0</v>
      </c>
      <c r="X144" s="53">
        <f t="shared" si="15"/>
        <v>0</v>
      </c>
      <c r="Y144" s="53">
        <f t="shared" si="15"/>
        <v>0</v>
      </c>
      <c r="Z144" s="53">
        <f t="shared" si="15"/>
        <v>0</v>
      </c>
      <c r="AA144" s="53">
        <f t="shared" si="15"/>
        <v>0</v>
      </c>
      <c r="AB144" s="53">
        <f t="shared" si="15"/>
        <v>18.587104648158</v>
      </c>
      <c r="AC144" s="53">
        <f t="shared" si="15"/>
        <v>387.53008147425385</v>
      </c>
      <c r="AD144" s="53">
        <f t="shared" si="15"/>
        <v>0</v>
      </c>
      <c r="AE144" s="53">
        <f t="shared" si="15"/>
        <v>0</v>
      </c>
      <c r="AF144" s="53">
        <f t="shared" si="15"/>
        <v>319.90107011895884</v>
      </c>
      <c r="AG144" s="53">
        <f t="shared" si="15"/>
        <v>0</v>
      </c>
      <c r="AH144" s="53">
        <f t="shared" si="15"/>
        <v>0</v>
      </c>
      <c r="AI144" s="53">
        <f t="shared" si="15"/>
        <v>0</v>
      </c>
      <c r="AJ144" s="53">
        <f t="shared" si="15"/>
        <v>0</v>
      </c>
      <c r="AK144" s="53">
        <f t="shared" si="15"/>
        <v>0</v>
      </c>
      <c r="AL144" s="53">
        <f t="shared" si="15"/>
        <v>0.1725383243219</v>
      </c>
      <c r="AM144" s="53">
        <f t="shared" si="15"/>
        <v>8.3380445061931994</v>
      </c>
      <c r="AN144" s="53">
        <f t="shared" si="15"/>
        <v>0</v>
      </c>
      <c r="AO144" s="53">
        <f t="shared" si="15"/>
        <v>0</v>
      </c>
      <c r="AP144" s="53">
        <f t="shared" si="15"/>
        <v>2.7674414709672996</v>
      </c>
      <c r="AQ144" s="53">
        <f t="shared" si="15"/>
        <v>0</v>
      </c>
      <c r="AR144" s="53">
        <f t="shared" si="15"/>
        <v>0</v>
      </c>
      <c r="AS144" s="53">
        <f t="shared" si="15"/>
        <v>0</v>
      </c>
      <c r="AT144" s="53">
        <f t="shared" si="15"/>
        <v>0</v>
      </c>
      <c r="AU144" s="53">
        <f t="shared" si="15"/>
        <v>0</v>
      </c>
      <c r="AV144" s="53">
        <f t="shared" si="15"/>
        <v>448.43266515055785</v>
      </c>
      <c r="AW144" s="53">
        <f t="shared" si="15"/>
        <v>5108.6237207207123</v>
      </c>
      <c r="AX144" s="53">
        <f t="shared" si="15"/>
        <v>252.86769843212889</v>
      </c>
      <c r="AY144" s="53">
        <f t="shared" si="15"/>
        <v>0</v>
      </c>
      <c r="AZ144" s="53">
        <f t="shared" si="15"/>
        <v>3810.9138792186309</v>
      </c>
      <c r="BA144" s="53">
        <f t="shared" si="15"/>
        <v>0</v>
      </c>
      <c r="BB144" s="53">
        <f t="shared" si="15"/>
        <v>0</v>
      </c>
      <c r="BC144" s="53">
        <f t="shared" si="15"/>
        <v>0</v>
      </c>
      <c r="BD144" s="53">
        <f t="shared" si="15"/>
        <v>0</v>
      </c>
      <c r="BE144" s="53">
        <f t="shared" si="15"/>
        <v>0</v>
      </c>
      <c r="BF144" s="53">
        <f t="shared" si="15"/>
        <v>53.321357268249812</v>
      </c>
      <c r="BG144" s="53">
        <f t="shared" si="15"/>
        <v>870.7185266417996</v>
      </c>
      <c r="BH144" s="53">
        <f t="shared" si="15"/>
        <v>11.818321269999899</v>
      </c>
      <c r="BI144" s="53">
        <f t="shared" si="15"/>
        <v>0</v>
      </c>
      <c r="BJ144" s="53">
        <f t="shared" si="15"/>
        <v>155.36598602394258</v>
      </c>
      <c r="BK144" s="54">
        <f>+BK107+BK121+BK142</f>
        <v>23524.219139711913</v>
      </c>
    </row>
    <row r="145" spans="1:63" ht="4.5" customHeight="1">
      <c r="A145" s="6"/>
      <c r="B145" s="20"/>
      <c r="C145" s="89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85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90"/>
    </row>
    <row r="146" spans="1:63" ht="14.25" customHeight="1">
      <c r="A146" s="6" t="s">
        <v>5</v>
      </c>
      <c r="B146" s="21" t="s">
        <v>26</v>
      </c>
      <c r="C146" s="89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90"/>
    </row>
    <row r="147" spans="1:63">
      <c r="A147" s="6"/>
      <c r="B147" s="11" t="s">
        <v>39</v>
      </c>
      <c r="C147" s="39"/>
      <c r="D147" s="39"/>
      <c r="E147" s="39"/>
      <c r="F147" s="39"/>
      <c r="G147" s="55"/>
      <c r="H147" s="43"/>
      <c r="I147" s="39"/>
      <c r="J147" s="39"/>
      <c r="K147" s="39"/>
      <c r="L147" s="55"/>
      <c r="M147" s="43"/>
      <c r="N147" s="39"/>
      <c r="O147" s="39"/>
      <c r="P147" s="39"/>
      <c r="Q147" s="55"/>
      <c r="R147" s="43"/>
      <c r="S147" s="39"/>
      <c r="T147" s="39"/>
      <c r="U147" s="39"/>
      <c r="V147" s="33"/>
      <c r="W147" s="52"/>
      <c r="X147" s="39"/>
      <c r="Y147" s="39"/>
      <c r="Z147" s="39"/>
      <c r="AA147" s="55"/>
      <c r="AB147" s="43"/>
      <c r="AC147" s="39"/>
      <c r="AD147" s="39"/>
      <c r="AE147" s="39"/>
      <c r="AF147" s="55"/>
      <c r="AG147" s="43"/>
      <c r="AH147" s="39"/>
      <c r="AI147" s="39"/>
      <c r="AJ147" s="39"/>
      <c r="AK147" s="55"/>
      <c r="AL147" s="43"/>
      <c r="AM147" s="39"/>
      <c r="AN147" s="39"/>
      <c r="AO147" s="39"/>
      <c r="AP147" s="55"/>
      <c r="AQ147" s="43"/>
      <c r="AR147" s="39"/>
      <c r="AS147" s="39"/>
      <c r="AT147" s="39"/>
      <c r="AU147" s="55"/>
      <c r="AV147" s="43"/>
      <c r="AW147" s="39"/>
      <c r="AX147" s="39"/>
      <c r="AY147" s="39"/>
      <c r="AZ147" s="55"/>
      <c r="BA147" s="43"/>
      <c r="BB147" s="39"/>
      <c r="BC147" s="39"/>
      <c r="BD147" s="39"/>
      <c r="BE147" s="55"/>
      <c r="BF147" s="43"/>
      <c r="BG147" s="39"/>
      <c r="BH147" s="39"/>
      <c r="BI147" s="39"/>
      <c r="BJ147" s="55"/>
      <c r="BK147" s="56"/>
    </row>
    <row r="148" spans="1:63" ht="13.5" thickBot="1">
      <c r="A148" s="22"/>
      <c r="B148" s="16" t="s">
        <v>86</v>
      </c>
      <c r="C148" s="39"/>
      <c r="D148" s="39"/>
      <c r="E148" s="39"/>
      <c r="F148" s="39"/>
      <c r="G148" s="55"/>
      <c r="H148" s="43"/>
      <c r="I148" s="39"/>
      <c r="J148" s="39"/>
      <c r="K148" s="39"/>
      <c r="L148" s="55"/>
      <c r="M148" s="43"/>
      <c r="N148" s="39"/>
      <c r="O148" s="39"/>
      <c r="P148" s="39"/>
      <c r="Q148" s="55"/>
      <c r="R148" s="43"/>
      <c r="S148" s="39"/>
      <c r="T148" s="39"/>
      <c r="U148" s="39"/>
      <c r="V148" s="33"/>
      <c r="W148" s="52"/>
      <c r="X148" s="39"/>
      <c r="Y148" s="39"/>
      <c r="Z148" s="39"/>
      <c r="AA148" s="55"/>
      <c r="AB148" s="43"/>
      <c r="AC148" s="39"/>
      <c r="AD148" s="39"/>
      <c r="AE148" s="39"/>
      <c r="AF148" s="55"/>
      <c r="AG148" s="43"/>
      <c r="AH148" s="39"/>
      <c r="AI148" s="39"/>
      <c r="AJ148" s="39"/>
      <c r="AK148" s="55"/>
      <c r="AL148" s="43"/>
      <c r="AM148" s="39"/>
      <c r="AN148" s="39"/>
      <c r="AO148" s="39"/>
      <c r="AP148" s="55"/>
      <c r="AQ148" s="43"/>
      <c r="AR148" s="39"/>
      <c r="AS148" s="39"/>
      <c r="AT148" s="39"/>
      <c r="AU148" s="55"/>
      <c r="AV148" s="43"/>
      <c r="AW148" s="39"/>
      <c r="AX148" s="39"/>
      <c r="AY148" s="39"/>
      <c r="AZ148" s="55"/>
      <c r="BA148" s="43"/>
      <c r="BB148" s="39"/>
      <c r="BC148" s="39"/>
      <c r="BD148" s="39"/>
      <c r="BE148" s="55"/>
      <c r="BF148" s="43"/>
      <c r="BG148" s="39"/>
      <c r="BH148" s="39"/>
      <c r="BI148" s="39"/>
      <c r="BJ148" s="55"/>
      <c r="BK148" s="56"/>
    </row>
    <row r="149" spans="1:63" ht="6" customHeight="1">
      <c r="A149" s="18"/>
      <c r="B149" s="23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57"/>
      <c r="BA149" s="57"/>
      <c r="BB149" s="57"/>
      <c r="BC149" s="57"/>
      <c r="BD149" s="57"/>
      <c r="BE149" s="57"/>
      <c r="BF149" s="57"/>
      <c r="BG149" s="57"/>
      <c r="BH149" s="57"/>
      <c r="BI149" s="57"/>
      <c r="BJ149" s="57"/>
      <c r="BK149" s="58"/>
    </row>
    <row r="150" spans="1:63">
      <c r="A150" s="18"/>
      <c r="B150" s="18" t="s">
        <v>29</v>
      </c>
      <c r="C150" s="57"/>
      <c r="D150" s="57"/>
      <c r="E150" s="57"/>
      <c r="F150" s="57"/>
      <c r="G150" s="57"/>
      <c r="H150" s="57"/>
      <c r="I150" s="57"/>
      <c r="J150" s="57"/>
      <c r="K150" s="57"/>
      <c r="L150" s="59" t="s">
        <v>40</v>
      </c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  <c r="AR150" s="57"/>
      <c r="AS150" s="57"/>
      <c r="AT150" s="57"/>
      <c r="AU150" s="57"/>
      <c r="AV150" s="57"/>
      <c r="AW150" s="57"/>
      <c r="AX150" s="57"/>
      <c r="AY150" s="57"/>
      <c r="AZ150" s="57"/>
      <c r="BA150" s="57"/>
      <c r="BB150" s="57"/>
      <c r="BC150" s="57"/>
      <c r="BD150" s="57"/>
      <c r="BE150" s="57"/>
      <c r="BF150" s="57"/>
      <c r="BG150" s="57"/>
      <c r="BH150" s="57"/>
      <c r="BI150" s="57"/>
      <c r="BJ150" s="57"/>
      <c r="BK150" s="58"/>
    </row>
    <row r="151" spans="1:63">
      <c r="A151" s="18"/>
      <c r="B151" s="18" t="s">
        <v>30</v>
      </c>
      <c r="C151" s="57"/>
      <c r="D151" s="57"/>
      <c r="E151" s="57"/>
      <c r="F151" s="57"/>
      <c r="G151" s="57"/>
      <c r="H151" s="57"/>
      <c r="I151" s="57"/>
      <c r="J151" s="57"/>
      <c r="K151" s="57"/>
      <c r="L151" s="60" t="s">
        <v>32</v>
      </c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  <c r="AR151" s="57"/>
      <c r="AS151" s="57"/>
      <c r="AT151" s="57"/>
      <c r="AU151" s="57"/>
      <c r="AV151" s="57"/>
      <c r="AW151" s="57"/>
      <c r="AX151" s="57"/>
      <c r="AY151" s="57"/>
      <c r="AZ151" s="57"/>
      <c r="BA151" s="57"/>
      <c r="BB151" s="57"/>
      <c r="BC151" s="57"/>
      <c r="BD151" s="57"/>
      <c r="BE151" s="57"/>
      <c r="BF151" s="57"/>
      <c r="BG151" s="57"/>
      <c r="BH151" s="57"/>
      <c r="BI151" s="57"/>
      <c r="BJ151" s="57"/>
      <c r="BK151" s="58"/>
    </row>
    <row r="152" spans="1:63">
      <c r="C152" s="57"/>
      <c r="D152" s="57"/>
      <c r="E152" s="57"/>
      <c r="F152" s="57"/>
      <c r="G152" s="57"/>
      <c r="H152" s="57"/>
      <c r="I152" s="57"/>
      <c r="J152" s="57"/>
      <c r="K152" s="57"/>
      <c r="L152" s="60" t="s">
        <v>33</v>
      </c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7"/>
      <c r="BG152" s="57"/>
      <c r="BH152" s="57"/>
      <c r="BI152" s="57"/>
      <c r="BJ152" s="57"/>
      <c r="BK152" s="58"/>
    </row>
    <row r="153" spans="1:63">
      <c r="B153" s="18" t="s">
        <v>35</v>
      </c>
      <c r="C153" s="57"/>
      <c r="D153" s="57"/>
      <c r="E153" s="57"/>
      <c r="F153" s="57"/>
      <c r="G153" s="57"/>
      <c r="H153" s="57"/>
      <c r="I153" s="57"/>
      <c r="J153" s="57"/>
      <c r="K153" s="57"/>
      <c r="L153" s="60" t="s">
        <v>100</v>
      </c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8"/>
    </row>
    <row r="154" spans="1:63">
      <c r="B154" s="18" t="s">
        <v>36</v>
      </c>
      <c r="C154" s="57"/>
      <c r="D154" s="57"/>
      <c r="E154" s="57"/>
      <c r="F154" s="57"/>
      <c r="G154" s="57"/>
      <c r="H154" s="57"/>
      <c r="I154" s="57"/>
      <c r="J154" s="57"/>
      <c r="K154" s="57"/>
      <c r="L154" s="61" t="s">
        <v>102</v>
      </c>
      <c r="M154" s="62"/>
      <c r="N154" s="62"/>
      <c r="O154" s="62"/>
      <c r="P154" s="62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7"/>
      <c r="BG154" s="57"/>
      <c r="BH154" s="57"/>
      <c r="BI154" s="57"/>
      <c r="BJ154" s="57"/>
      <c r="BK154" s="58"/>
    </row>
    <row r="155" spans="1:63">
      <c r="B155" s="18"/>
      <c r="C155" s="57"/>
      <c r="D155" s="57"/>
      <c r="E155" s="57"/>
      <c r="F155" s="57"/>
      <c r="G155" s="57"/>
      <c r="H155" s="57"/>
      <c r="I155" s="57"/>
      <c r="J155" s="57"/>
      <c r="K155" s="57"/>
      <c r="L155" s="60" t="s">
        <v>34</v>
      </c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7"/>
      <c r="BG155" s="57"/>
      <c r="BH155" s="57"/>
      <c r="BI155" s="57"/>
      <c r="BJ155" s="57"/>
      <c r="BK155" s="58"/>
    </row>
    <row r="156" spans="1:63">
      <c r="C156" s="57"/>
      <c r="D156" s="57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7"/>
      <c r="BG156" s="57"/>
      <c r="BH156" s="57"/>
      <c r="BI156" s="57"/>
      <c r="BJ156" s="57"/>
      <c r="BK156" s="58"/>
    </row>
    <row r="157" spans="1:63">
      <c r="C157" s="57"/>
      <c r="D157" s="57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7"/>
      <c r="BG157" s="57"/>
      <c r="BH157" s="57"/>
      <c r="BI157" s="57"/>
      <c r="BJ157" s="57"/>
      <c r="BK157" s="58"/>
    </row>
    <row r="158" spans="1:63"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7"/>
      <c r="BG158" s="57"/>
      <c r="BH158" s="57"/>
      <c r="BI158" s="57"/>
      <c r="BJ158" s="57"/>
      <c r="BK158" s="58"/>
    </row>
    <row r="159" spans="1:63">
      <c r="C159" s="57"/>
      <c r="D159" s="57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/>
      <c r="AT159" s="57"/>
      <c r="AU159" s="57"/>
      <c r="AV159" s="57"/>
      <c r="AW159" s="57"/>
      <c r="AX159" s="57"/>
      <c r="AY159" s="57"/>
      <c r="AZ159" s="57"/>
      <c r="BA159" s="57"/>
      <c r="BB159" s="57"/>
      <c r="BC159" s="57"/>
      <c r="BD159" s="57"/>
      <c r="BE159" s="57"/>
      <c r="BF159" s="57"/>
      <c r="BG159" s="57"/>
      <c r="BH159" s="57"/>
      <c r="BI159" s="57"/>
      <c r="BJ159" s="57"/>
      <c r="BK159" s="58"/>
    </row>
    <row r="160" spans="1:63"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/>
      <c r="AT160" s="57"/>
      <c r="AU160" s="57"/>
      <c r="AV160" s="57"/>
      <c r="AW160" s="57"/>
      <c r="AX160" s="57"/>
      <c r="AY160" s="57"/>
      <c r="AZ160" s="57"/>
      <c r="BA160" s="57"/>
      <c r="BB160" s="57"/>
      <c r="BC160" s="57"/>
      <c r="BD160" s="57"/>
      <c r="BE160" s="57"/>
      <c r="BF160" s="57"/>
      <c r="BG160" s="57"/>
      <c r="BH160" s="57"/>
      <c r="BI160" s="57"/>
      <c r="BJ160" s="57"/>
      <c r="BK160" s="58"/>
    </row>
    <row r="161" spans="2:63"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  <c r="BE161" s="57"/>
      <c r="BF161" s="57"/>
      <c r="BG161" s="57"/>
      <c r="BH161" s="57"/>
      <c r="BI161" s="57"/>
      <c r="BJ161" s="57"/>
      <c r="BK161" s="58"/>
    </row>
    <row r="162" spans="2:63">
      <c r="C162" s="57"/>
      <c r="D162" s="57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57"/>
      <c r="BA162" s="57"/>
      <c r="BB162" s="57"/>
      <c r="BC162" s="57"/>
      <c r="BD162" s="57"/>
      <c r="BE162" s="57"/>
      <c r="BF162" s="57"/>
      <c r="BG162" s="57"/>
      <c r="BH162" s="57"/>
      <c r="BI162" s="57"/>
      <c r="BJ162" s="57"/>
      <c r="BK162" s="58"/>
    </row>
    <row r="163" spans="2:63">
      <c r="B163" s="18"/>
      <c r="C163" s="57"/>
      <c r="D163" s="57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/>
      <c r="AT163" s="57"/>
      <c r="AU163" s="57"/>
      <c r="AV163" s="57"/>
      <c r="AW163" s="57"/>
      <c r="AX163" s="57"/>
      <c r="AY163" s="57"/>
      <c r="AZ163" s="57"/>
      <c r="BA163" s="57"/>
      <c r="BB163" s="57"/>
      <c r="BC163" s="57"/>
      <c r="BD163" s="57"/>
      <c r="BE163" s="57"/>
      <c r="BF163" s="57"/>
      <c r="BG163" s="57"/>
      <c r="BH163" s="57"/>
      <c r="BI163" s="57"/>
      <c r="BJ163" s="57"/>
      <c r="BK163" s="58"/>
    </row>
  </sheetData>
  <sheetProtection password="83B8" sheet="1" objects="1" scenarios="1"/>
  <mergeCells count="49">
    <mergeCell ref="C143:BK143"/>
    <mergeCell ref="A1:A5"/>
    <mergeCell ref="C124:BK124"/>
    <mergeCell ref="C145:BK145"/>
    <mergeCell ref="C146:BK146"/>
    <mergeCell ref="C128:BK128"/>
    <mergeCell ref="C129:BK129"/>
    <mergeCell ref="C132:BK132"/>
    <mergeCell ref="C136:BK136"/>
    <mergeCell ref="C137:BK137"/>
    <mergeCell ref="C109:BK109"/>
    <mergeCell ref="C138:BK138"/>
    <mergeCell ref="C110:BK110"/>
    <mergeCell ref="C108:BK108"/>
    <mergeCell ref="C114:BK114"/>
    <mergeCell ref="C122:BK122"/>
    <mergeCell ref="C123:BK123"/>
    <mergeCell ref="C127:BK127"/>
    <mergeCell ref="C12:BK12"/>
    <mergeCell ref="C17:BK17"/>
    <mergeCell ref="C87:BK87"/>
    <mergeCell ref="C90:BK90"/>
    <mergeCell ref="C93:BK93"/>
    <mergeCell ref="C1:BK1"/>
    <mergeCell ref="BA3:BJ3"/>
    <mergeCell ref="BK2:BK5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M3:V3"/>
    <mergeCell ref="W3:AF3"/>
    <mergeCell ref="AG3:AP3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  <mergeCell ref="AL4:AP4"/>
    <mergeCell ref="AG4:AK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4"/>
  <sheetViews>
    <sheetView showGridLines="0" topLeftCell="B1" workbookViewId="0">
      <pane xSplit="2" ySplit="4" topLeftCell="F5" activePane="bottomRight" state="frozen"/>
      <selection activeCell="B1" sqref="B1"/>
      <selection pane="topRight" activeCell="D1" sqref="D1"/>
      <selection pane="bottomLeft" activeCell="B5" sqref="B5"/>
      <selection pane="bottomRight" activeCell="B2" sqref="B2:L42"/>
    </sheetView>
  </sheetViews>
  <sheetFormatPr defaultRowHeight="12.75"/>
  <cols>
    <col min="1" max="1" width="2.28515625" style="24" customWidth="1"/>
    <col min="2" max="2" width="9.140625" style="24"/>
    <col min="3" max="3" width="25.28515625" style="24" bestFit="1" customWidth="1"/>
    <col min="4" max="4" width="14.5703125" style="24" bestFit="1" customWidth="1"/>
    <col min="5" max="6" width="18.28515625" style="24" bestFit="1" customWidth="1"/>
    <col min="7" max="7" width="17" style="24" customWidth="1"/>
    <col min="8" max="8" width="14.42578125" style="24" customWidth="1"/>
    <col min="9" max="9" width="15.85546875" style="24" bestFit="1" customWidth="1"/>
    <col min="10" max="10" width="17" style="24" bestFit="1" customWidth="1"/>
    <col min="11" max="11" width="11.85546875" style="24" bestFit="1" customWidth="1"/>
    <col min="12" max="12" width="19.85546875" style="24" bestFit="1" customWidth="1"/>
    <col min="13" max="13" width="10.5703125" style="24" bestFit="1" customWidth="1"/>
    <col min="14" max="16384" width="9.140625" style="24"/>
  </cols>
  <sheetData>
    <row r="2" spans="2:14">
      <c r="B2" s="94" t="s">
        <v>193</v>
      </c>
      <c r="C2" s="95"/>
      <c r="D2" s="95"/>
      <c r="E2" s="95"/>
      <c r="F2" s="95"/>
      <c r="G2" s="95"/>
      <c r="H2" s="95"/>
      <c r="I2" s="95"/>
      <c r="J2" s="95"/>
      <c r="K2" s="95"/>
      <c r="L2" s="96"/>
    </row>
    <row r="3" spans="2:14">
      <c r="B3" s="94" t="s">
        <v>195</v>
      </c>
      <c r="C3" s="95"/>
      <c r="D3" s="95"/>
      <c r="E3" s="95"/>
      <c r="F3" s="95"/>
      <c r="G3" s="95"/>
      <c r="H3" s="95"/>
      <c r="I3" s="95"/>
      <c r="J3" s="95"/>
      <c r="K3" s="95"/>
      <c r="L3" s="96"/>
    </row>
    <row r="4" spans="2:14" ht="38.25">
      <c r="B4" s="13" t="s">
        <v>78</v>
      </c>
      <c r="C4" s="25" t="s">
        <v>41</v>
      </c>
      <c r="D4" s="25" t="s">
        <v>90</v>
      </c>
      <c r="E4" s="25" t="s">
        <v>91</v>
      </c>
      <c r="F4" s="25" t="s">
        <v>7</v>
      </c>
      <c r="G4" s="25" t="s">
        <v>8</v>
      </c>
      <c r="H4" s="25" t="s">
        <v>23</v>
      </c>
      <c r="I4" s="25" t="s">
        <v>96</v>
      </c>
      <c r="J4" s="25" t="s">
        <v>97</v>
      </c>
      <c r="K4" s="25" t="s">
        <v>77</v>
      </c>
      <c r="L4" s="25" t="s">
        <v>98</v>
      </c>
    </row>
    <row r="5" spans="2:14">
      <c r="B5" s="29">
        <v>1</v>
      </c>
      <c r="C5" s="30" t="s">
        <v>42</v>
      </c>
      <c r="D5" s="31">
        <v>0</v>
      </c>
      <c r="E5" s="26">
        <v>0</v>
      </c>
      <c r="F5" s="26">
        <v>1.26336827741E-2</v>
      </c>
      <c r="G5" s="26"/>
      <c r="H5" s="26">
        <v>0</v>
      </c>
      <c r="I5" s="26"/>
      <c r="J5" s="26"/>
      <c r="K5" s="27">
        <f>D5+E5+F5+H5</f>
        <v>1.26336827741E-2</v>
      </c>
      <c r="L5" s="26"/>
    </row>
    <row r="6" spans="2:14">
      <c r="B6" s="29">
        <v>2</v>
      </c>
      <c r="C6" s="32" t="s">
        <v>43</v>
      </c>
      <c r="D6" s="31">
        <v>3.9343172902E-3</v>
      </c>
      <c r="E6" s="26">
        <v>7.63</v>
      </c>
      <c r="F6" s="26">
        <v>0.66759729644540033</v>
      </c>
      <c r="G6" s="26"/>
      <c r="H6" s="26">
        <v>9.6349499838100011E-2</v>
      </c>
      <c r="I6" s="26"/>
      <c r="J6" s="26"/>
      <c r="K6" s="27">
        <f t="shared" ref="K6:K41" si="0">D6+E6+F6+H6</f>
        <v>8.3978811135736997</v>
      </c>
      <c r="L6" s="26"/>
      <c r="N6" s="36"/>
    </row>
    <row r="7" spans="2:14">
      <c r="B7" s="29">
        <v>3</v>
      </c>
      <c r="C7" s="30" t="s">
        <v>44</v>
      </c>
      <c r="D7" s="31">
        <v>0</v>
      </c>
      <c r="E7" s="26">
        <v>0.24401594838700003</v>
      </c>
      <c r="F7" s="26">
        <v>3.4474856773999999E-3</v>
      </c>
      <c r="G7" s="26"/>
      <c r="H7" s="26">
        <v>0</v>
      </c>
      <c r="I7" s="26"/>
      <c r="J7" s="26"/>
      <c r="K7" s="27">
        <f t="shared" si="0"/>
        <v>0.24746343406440002</v>
      </c>
      <c r="L7" s="26"/>
      <c r="N7" s="36"/>
    </row>
    <row r="8" spans="2:14">
      <c r="B8" s="29">
        <v>4</v>
      </c>
      <c r="C8" s="32" t="s">
        <v>45</v>
      </c>
      <c r="D8" s="31">
        <v>0</v>
      </c>
      <c r="E8" s="26">
        <v>4.4810640757396998</v>
      </c>
      <c r="F8" s="26">
        <v>0.13968613006300001</v>
      </c>
      <c r="G8" s="26"/>
      <c r="H8" s="26">
        <v>4.8436638706999997E-3</v>
      </c>
      <c r="I8" s="26"/>
      <c r="J8" s="26"/>
      <c r="K8" s="27">
        <f t="shared" si="0"/>
        <v>4.6255938696733994</v>
      </c>
      <c r="L8" s="26"/>
      <c r="N8" s="36"/>
    </row>
    <row r="9" spans="2:14">
      <c r="B9" s="29">
        <v>5</v>
      </c>
      <c r="C9" s="32" t="s">
        <v>46</v>
      </c>
      <c r="D9" s="31">
        <v>5.3665716120000003E-4</v>
      </c>
      <c r="E9" s="26">
        <v>8.868844839901401</v>
      </c>
      <c r="F9" s="26">
        <v>0.36720164183520004</v>
      </c>
      <c r="G9" s="26"/>
      <c r="H9" s="26">
        <v>2.87682925803E-2</v>
      </c>
      <c r="I9" s="26"/>
      <c r="J9" s="26"/>
      <c r="K9" s="27">
        <f t="shared" si="0"/>
        <v>9.265351431478102</v>
      </c>
      <c r="L9" s="26"/>
      <c r="N9" s="36"/>
    </row>
    <row r="10" spans="2:14">
      <c r="B10" s="29">
        <v>6</v>
      </c>
      <c r="C10" s="32" t="s">
        <v>47</v>
      </c>
      <c r="D10" s="31">
        <v>3.0990902216128999</v>
      </c>
      <c r="E10" s="26">
        <v>29.935946901770599</v>
      </c>
      <c r="F10" s="26">
        <v>0.94848788251300009</v>
      </c>
      <c r="G10" s="26"/>
      <c r="H10" s="26">
        <v>0.17905350790300001</v>
      </c>
      <c r="I10" s="26"/>
      <c r="J10" s="26"/>
      <c r="K10" s="27">
        <f t="shared" si="0"/>
        <v>34.162578513799495</v>
      </c>
      <c r="L10" s="26"/>
      <c r="N10" s="36"/>
    </row>
    <row r="11" spans="2:14">
      <c r="B11" s="29">
        <v>7</v>
      </c>
      <c r="C11" s="32" t="s">
        <v>48</v>
      </c>
      <c r="D11" s="31">
        <v>0</v>
      </c>
      <c r="E11" s="26">
        <v>0.87153377548280009</v>
      </c>
      <c r="F11" s="26">
        <v>7.1596410869799995E-2</v>
      </c>
      <c r="G11" s="26"/>
      <c r="H11" s="26">
        <v>6.8246138700000006E-4</v>
      </c>
      <c r="I11" s="26"/>
      <c r="J11" s="26"/>
      <c r="K11" s="27">
        <f t="shared" si="0"/>
        <v>0.94381264773960005</v>
      </c>
      <c r="L11" s="26"/>
      <c r="N11" s="36"/>
    </row>
    <row r="12" spans="2:14">
      <c r="B12" s="29">
        <v>8</v>
      </c>
      <c r="C12" s="30" t="s">
        <v>49</v>
      </c>
      <c r="D12" s="31">
        <v>0</v>
      </c>
      <c r="E12" s="26">
        <v>0</v>
      </c>
      <c r="F12" s="26">
        <v>0</v>
      </c>
      <c r="G12" s="26"/>
      <c r="H12" s="26">
        <v>0</v>
      </c>
      <c r="I12" s="26"/>
      <c r="J12" s="26"/>
      <c r="K12" s="27">
        <f t="shared" si="0"/>
        <v>0</v>
      </c>
      <c r="L12" s="26"/>
      <c r="N12" s="36"/>
    </row>
    <row r="13" spans="2:14">
      <c r="B13" s="29">
        <v>9</v>
      </c>
      <c r="C13" s="30" t="s">
        <v>50</v>
      </c>
      <c r="D13" s="31">
        <v>0</v>
      </c>
      <c r="E13" s="26">
        <v>0</v>
      </c>
      <c r="F13" s="26">
        <v>0</v>
      </c>
      <c r="G13" s="26"/>
      <c r="H13" s="26">
        <v>0</v>
      </c>
      <c r="I13" s="26"/>
      <c r="J13" s="26"/>
      <c r="K13" s="27">
        <f t="shared" si="0"/>
        <v>0</v>
      </c>
      <c r="L13" s="26"/>
      <c r="N13" s="36"/>
    </row>
    <row r="14" spans="2:14">
      <c r="B14" s="29">
        <v>10</v>
      </c>
      <c r="C14" s="32" t="s">
        <v>51</v>
      </c>
      <c r="D14" s="31">
        <v>26.4392538390967</v>
      </c>
      <c r="E14" s="26">
        <v>102.0199027563816</v>
      </c>
      <c r="F14" s="26">
        <v>5.5667393100941025</v>
      </c>
      <c r="G14" s="26"/>
      <c r="H14" s="26">
        <v>6.4818645352252009</v>
      </c>
      <c r="I14" s="26"/>
      <c r="J14" s="26"/>
      <c r="K14" s="27">
        <f t="shared" si="0"/>
        <v>140.50776044079763</v>
      </c>
      <c r="L14" s="26"/>
      <c r="N14" s="36"/>
    </row>
    <row r="15" spans="2:14">
      <c r="B15" s="29">
        <v>11</v>
      </c>
      <c r="C15" s="32" t="s">
        <v>52</v>
      </c>
      <c r="D15" s="31">
        <v>18.7411997932251</v>
      </c>
      <c r="E15" s="26">
        <v>302.60399999999998</v>
      </c>
      <c r="F15" s="26">
        <v>9.7092968506018043</v>
      </c>
      <c r="G15" s="26"/>
      <c r="H15" s="26">
        <v>3.3819917943187998</v>
      </c>
      <c r="I15" s="26"/>
      <c r="J15" s="26"/>
      <c r="K15" s="27">
        <f t="shared" si="0"/>
        <v>334.43648843814572</v>
      </c>
      <c r="L15" s="26"/>
      <c r="N15" s="36"/>
    </row>
    <row r="16" spans="2:14">
      <c r="B16" s="29">
        <v>12</v>
      </c>
      <c r="C16" s="32" t="s">
        <v>53</v>
      </c>
      <c r="D16" s="31">
        <v>258.98</v>
      </c>
      <c r="E16" s="26">
        <v>1518.7494912405848</v>
      </c>
      <c r="F16" s="26">
        <v>4.6404725950506043</v>
      </c>
      <c r="G16" s="26"/>
      <c r="H16" s="26">
        <v>2.030729398998</v>
      </c>
      <c r="I16" s="26"/>
      <c r="J16" s="26"/>
      <c r="K16" s="27">
        <f t="shared" si="0"/>
        <v>1784.4006932346333</v>
      </c>
      <c r="L16" s="26"/>
      <c r="N16" s="36"/>
    </row>
    <row r="17" spans="2:14">
      <c r="B17" s="29">
        <v>13</v>
      </c>
      <c r="C17" s="32" t="s">
        <v>54</v>
      </c>
      <c r="D17" s="31">
        <v>0</v>
      </c>
      <c r="E17" s="26">
        <v>0.73920325983860002</v>
      </c>
      <c r="F17" s="26">
        <v>3.5864439064000005E-2</v>
      </c>
      <c r="G17" s="26"/>
      <c r="H17" s="26">
        <v>5.8656303219999995E-4</v>
      </c>
      <c r="I17" s="26"/>
      <c r="J17" s="26"/>
      <c r="K17" s="27">
        <f t="shared" si="0"/>
        <v>0.77565426193480003</v>
      </c>
      <c r="L17" s="26"/>
      <c r="N17" s="36"/>
    </row>
    <row r="18" spans="2:14">
      <c r="B18" s="29">
        <v>14</v>
      </c>
      <c r="C18" s="32" t="s">
        <v>55</v>
      </c>
      <c r="D18" s="31">
        <v>0</v>
      </c>
      <c r="E18" s="26">
        <v>0.36016233935450004</v>
      </c>
      <c r="F18" s="26">
        <v>0.14827308799890002</v>
      </c>
      <c r="G18" s="26"/>
      <c r="H18" s="26">
        <v>2.3462522903000002E-3</v>
      </c>
      <c r="I18" s="26"/>
      <c r="J18" s="26"/>
      <c r="K18" s="27">
        <f t="shared" si="0"/>
        <v>0.51078167964370014</v>
      </c>
      <c r="L18" s="26"/>
      <c r="N18" s="36"/>
    </row>
    <row r="19" spans="2:14">
      <c r="B19" s="29">
        <v>15</v>
      </c>
      <c r="C19" s="32" t="s">
        <v>56</v>
      </c>
      <c r="D19" s="31">
        <v>1.3525739676E-3</v>
      </c>
      <c r="E19" s="26">
        <v>2.7911705098681994</v>
      </c>
      <c r="F19" s="26">
        <v>0.87082062977020003</v>
      </c>
      <c r="G19" s="26"/>
      <c r="H19" s="26">
        <v>0.1401113617093</v>
      </c>
      <c r="I19" s="26"/>
      <c r="J19" s="26"/>
      <c r="K19" s="27">
        <f t="shared" si="0"/>
        <v>3.8034550753152994</v>
      </c>
      <c r="L19" s="26"/>
      <c r="N19" s="36"/>
    </row>
    <row r="20" spans="2:14">
      <c r="B20" s="29">
        <v>16</v>
      </c>
      <c r="C20" s="32" t="s">
        <v>57</v>
      </c>
      <c r="D20" s="31">
        <v>194.50272148715931</v>
      </c>
      <c r="E20" s="26">
        <v>1385.3504123048936</v>
      </c>
      <c r="F20" s="26">
        <v>18.535452971056806</v>
      </c>
      <c r="G20" s="26"/>
      <c r="H20" s="26">
        <v>14.248249644315699</v>
      </c>
      <c r="I20" s="26"/>
      <c r="J20" s="26"/>
      <c r="K20" s="27">
        <f t="shared" si="0"/>
        <v>1612.6368364074253</v>
      </c>
      <c r="L20" s="26"/>
      <c r="N20" s="36"/>
    </row>
    <row r="21" spans="2:14">
      <c r="B21" s="29">
        <v>17</v>
      </c>
      <c r="C21" s="32" t="s">
        <v>58</v>
      </c>
      <c r="D21" s="31">
        <v>16.131047993354397</v>
      </c>
      <c r="E21" s="26">
        <v>25.05527938860142</v>
      </c>
      <c r="F21" s="26">
        <v>1.9118656610858011</v>
      </c>
      <c r="G21" s="26"/>
      <c r="H21" s="26">
        <v>0.58980460241740007</v>
      </c>
      <c r="I21" s="26"/>
      <c r="J21" s="26"/>
      <c r="K21" s="27">
        <f t="shared" si="0"/>
        <v>43.687997645459021</v>
      </c>
      <c r="L21" s="26"/>
      <c r="N21" s="36"/>
    </row>
    <row r="22" spans="2:14">
      <c r="B22" s="29">
        <v>18</v>
      </c>
      <c r="C22" s="30" t="s">
        <v>59</v>
      </c>
      <c r="D22" s="31">
        <v>0</v>
      </c>
      <c r="E22" s="26">
        <v>0</v>
      </c>
      <c r="F22" s="26">
        <v>0</v>
      </c>
      <c r="G22" s="26"/>
      <c r="H22" s="26">
        <v>0</v>
      </c>
      <c r="I22" s="26"/>
      <c r="J22" s="26"/>
      <c r="K22" s="27">
        <f t="shared" si="0"/>
        <v>0</v>
      </c>
      <c r="L22" s="26"/>
      <c r="N22" s="36"/>
    </row>
    <row r="23" spans="2:14">
      <c r="B23" s="29">
        <v>19</v>
      </c>
      <c r="C23" s="32" t="s">
        <v>60</v>
      </c>
      <c r="D23" s="31">
        <v>2.5521634513999995E-3</v>
      </c>
      <c r="E23" s="26">
        <v>3.7468929559961999</v>
      </c>
      <c r="F23" s="26">
        <v>0.61950062925159999</v>
      </c>
      <c r="G23" s="26"/>
      <c r="H23" s="26">
        <v>0.14371481638649999</v>
      </c>
      <c r="I23" s="26"/>
      <c r="J23" s="26"/>
      <c r="K23" s="27">
        <f t="shared" si="0"/>
        <v>4.5126605650856995</v>
      </c>
      <c r="L23" s="26"/>
      <c r="N23" s="36"/>
    </row>
    <row r="24" spans="2:14">
      <c r="B24" s="29">
        <v>20</v>
      </c>
      <c r="C24" s="32" t="s">
        <v>61</v>
      </c>
      <c r="D24" s="31">
        <v>5535.51</v>
      </c>
      <c r="E24" s="26">
        <v>6547.9880000000003</v>
      </c>
      <c r="F24" s="26">
        <v>299.88</v>
      </c>
      <c r="G24" s="26"/>
      <c r="H24" s="26">
        <v>63.469542429817054</v>
      </c>
      <c r="I24" s="26"/>
      <c r="J24" s="26"/>
      <c r="K24" s="27">
        <f t="shared" si="0"/>
        <v>12446.847542429816</v>
      </c>
      <c r="L24" s="26"/>
      <c r="N24" s="36"/>
    </row>
    <row r="25" spans="2:14">
      <c r="B25" s="29">
        <v>21</v>
      </c>
      <c r="C25" s="30" t="s">
        <v>62</v>
      </c>
      <c r="D25" s="31">
        <v>0</v>
      </c>
      <c r="E25" s="26">
        <v>0.10141922693539999</v>
      </c>
      <c r="F25" s="26">
        <v>0</v>
      </c>
      <c r="G25" s="26"/>
      <c r="H25" s="26">
        <v>0</v>
      </c>
      <c r="I25" s="26"/>
      <c r="J25" s="26"/>
      <c r="K25" s="27">
        <f t="shared" si="0"/>
        <v>0.10141922693539999</v>
      </c>
      <c r="L25" s="26"/>
      <c r="N25" s="36"/>
    </row>
    <row r="26" spans="2:14">
      <c r="B26" s="29">
        <v>22</v>
      </c>
      <c r="C26" s="32" t="s">
        <v>63</v>
      </c>
      <c r="D26" s="31">
        <v>0</v>
      </c>
      <c r="E26" s="26">
        <v>0.7714088763546999</v>
      </c>
      <c r="F26" s="26">
        <v>1.2613148386999999E-2</v>
      </c>
      <c r="G26" s="26"/>
      <c r="H26" s="26">
        <v>5.8781205386999998E-2</v>
      </c>
      <c r="I26" s="26"/>
      <c r="J26" s="26"/>
      <c r="K26" s="27">
        <f t="shared" si="0"/>
        <v>0.84280323012869995</v>
      </c>
      <c r="L26" s="26"/>
      <c r="N26" s="36"/>
    </row>
    <row r="27" spans="2:14">
      <c r="B27" s="29">
        <v>23</v>
      </c>
      <c r="C27" s="30" t="s">
        <v>64</v>
      </c>
      <c r="D27" s="31">
        <v>0</v>
      </c>
      <c r="E27" s="26">
        <v>0</v>
      </c>
      <c r="F27" s="26">
        <v>0</v>
      </c>
      <c r="G27" s="26"/>
      <c r="H27" s="26">
        <v>0</v>
      </c>
      <c r="I27" s="26"/>
      <c r="J27" s="26"/>
      <c r="K27" s="27">
        <f t="shared" si="0"/>
        <v>0</v>
      </c>
      <c r="L27" s="26"/>
      <c r="N27" s="36"/>
    </row>
    <row r="28" spans="2:14">
      <c r="B28" s="29">
        <v>24</v>
      </c>
      <c r="C28" s="30" t="s">
        <v>65</v>
      </c>
      <c r="D28" s="31">
        <v>0</v>
      </c>
      <c r="E28" s="26">
        <v>2.3314535482999998E-3</v>
      </c>
      <c r="F28" s="26">
        <v>7.7741587089999995E-4</v>
      </c>
      <c r="G28" s="26"/>
      <c r="H28" s="26">
        <v>0</v>
      </c>
      <c r="I28" s="26"/>
      <c r="J28" s="26"/>
      <c r="K28" s="27">
        <f t="shared" si="0"/>
        <v>3.1088694191999996E-3</v>
      </c>
      <c r="L28" s="26"/>
      <c r="N28" s="36"/>
    </row>
    <row r="29" spans="2:14">
      <c r="B29" s="29">
        <v>25</v>
      </c>
      <c r="C29" s="32" t="s">
        <v>66</v>
      </c>
      <c r="D29" s="31">
        <v>721.47</v>
      </c>
      <c r="E29" s="26">
        <v>2112.2464540685987</v>
      </c>
      <c r="F29" s="26">
        <v>49.966839868089274</v>
      </c>
      <c r="G29" s="26"/>
      <c r="H29" s="26">
        <v>11.856132728284202</v>
      </c>
      <c r="I29" s="26"/>
      <c r="J29" s="26"/>
      <c r="K29" s="27">
        <f t="shared" si="0"/>
        <v>2895.5394266649723</v>
      </c>
      <c r="L29" s="26"/>
      <c r="N29" s="36"/>
    </row>
    <row r="30" spans="2:14">
      <c r="B30" s="29">
        <v>26</v>
      </c>
      <c r="C30" s="32" t="s">
        <v>67</v>
      </c>
      <c r="D30" s="31">
        <v>3.9634983870000002E-4</v>
      </c>
      <c r="E30" s="26">
        <v>9.9669297160925989</v>
      </c>
      <c r="F30" s="26">
        <v>0.8979792549951997</v>
      </c>
      <c r="G30" s="26"/>
      <c r="H30" s="26">
        <v>4.9928780418899997E-2</v>
      </c>
      <c r="I30" s="26"/>
      <c r="J30" s="26"/>
      <c r="K30" s="27">
        <f t="shared" si="0"/>
        <v>10.9152341013454</v>
      </c>
      <c r="L30" s="26"/>
      <c r="N30" s="36"/>
    </row>
    <row r="31" spans="2:14">
      <c r="B31" s="29">
        <v>27</v>
      </c>
      <c r="C31" s="32" t="s">
        <v>17</v>
      </c>
      <c r="D31" s="31">
        <v>5.3270529677400001E-2</v>
      </c>
      <c r="E31" s="26">
        <v>23.7718935268019</v>
      </c>
      <c r="F31" s="26">
        <v>0.58737740860719989</v>
      </c>
      <c r="G31" s="26"/>
      <c r="H31" s="26">
        <v>3.6662789709200005E-2</v>
      </c>
      <c r="I31" s="26"/>
      <c r="J31" s="26"/>
      <c r="K31" s="27">
        <f t="shared" si="0"/>
        <v>24.449204254795699</v>
      </c>
      <c r="L31" s="26"/>
      <c r="N31" s="36"/>
    </row>
    <row r="32" spans="2:14">
      <c r="B32" s="29">
        <v>28</v>
      </c>
      <c r="C32" s="32" t="s">
        <v>68</v>
      </c>
      <c r="D32" s="31">
        <v>2.0845313870000003E-3</v>
      </c>
      <c r="E32" s="26">
        <v>5.5337581056119003</v>
      </c>
      <c r="F32" s="26">
        <v>0.2571905271603</v>
      </c>
      <c r="G32" s="26"/>
      <c r="H32" s="26">
        <v>4.7159119967700003E-2</v>
      </c>
      <c r="I32" s="26"/>
      <c r="J32" s="26"/>
      <c r="K32" s="27">
        <f t="shared" si="0"/>
        <v>5.8401922841269007</v>
      </c>
      <c r="L32" s="26"/>
      <c r="N32" s="36"/>
    </row>
    <row r="33" spans="2:14">
      <c r="B33" s="29">
        <v>29</v>
      </c>
      <c r="C33" s="32" t="s">
        <v>69</v>
      </c>
      <c r="D33" s="31">
        <v>0.38988430793529999</v>
      </c>
      <c r="E33" s="26">
        <v>13.385652640316996</v>
      </c>
      <c r="F33" s="26">
        <v>2.1768871962208007</v>
      </c>
      <c r="G33" s="26"/>
      <c r="H33" s="26">
        <v>1.5544592159021999</v>
      </c>
      <c r="I33" s="26"/>
      <c r="J33" s="26"/>
      <c r="K33" s="27">
        <f t="shared" si="0"/>
        <v>17.506883360375298</v>
      </c>
      <c r="L33" s="26"/>
      <c r="N33" s="36"/>
    </row>
    <row r="34" spans="2:14">
      <c r="B34" s="29">
        <v>30</v>
      </c>
      <c r="C34" s="32" t="s">
        <v>70</v>
      </c>
      <c r="D34" s="31">
        <v>263.12604714645011</v>
      </c>
      <c r="E34" s="26">
        <v>1278.8821400265058</v>
      </c>
      <c r="F34" s="26">
        <v>0.74759563599040013</v>
      </c>
      <c r="G34" s="26"/>
      <c r="H34" s="26">
        <v>0.14748834612779999</v>
      </c>
      <c r="I34" s="26"/>
      <c r="J34" s="26"/>
      <c r="K34" s="27">
        <f t="shared" si="0"/>
        <v>1542.903271155074</v>
      </c>
      <c r="L34" s="26"/>
      <c r="N34" s="36"/>
    </row>
    <row r="35" spans="2:14">
      <c r="B35" s="29">
        <v>31</v>
      </c>
      <c r="C35" s="30" t="s">
        <v>71</v>
      </c>
      <c r="D35" s="31">
        <v>0</v>
      </c>
      <c r="E35" s="26">
        <v>0</v>
      </c>
      <c r="F35" s="26">
        <v>1.5188041032100001E-2</v>
      </c>
      <c r="G35" s="26"/>
      <c r="H35" s="26">
        <v>0</v>
      </c>
      <c r="I35" s="26"/>
      <c r="J35" s="26"/>
      <c r="K35" s="27">
        <f t="shared" si="0"/>
        <v>1.5188041032100001E-2</v>
      </c>
      <c r="L35" s="26"/>
      <c r="N35" s="36"/>
    </row>
    <row r="36" spans="2:14">
      <c r="B36" s="29">
        <v>32</v>
      </c>
      <c r="C36" s="32" t="s">
        <v>72</v>
      </c>
      <c r="D36" s="31">
        <v>364.7269362477067</v>
      </c>
      <c r="E36" s="26">
        <v>630.35294446199146</v>
      </c>
      <c r="F36" s="26">
        <v>15.836348579565689</v>
      </c>
      <c r="G36" s="26"/>
      <c r="H36" s="26">
        <v>9.2639336710245015</v>
      </c>
      <c r="I36" s="26"/>
      <c r="J36" s="26"/>
      <c r="K36" s="27">
        <f t="shared" si="0"/>
        <v>1020.1801629602883</v>
      </c>
      <c r="L36" s="26"/>
      <c r="N36" s="36"/>
    </row>
    <row r="37" spans="2:14">
      <c r="B37" s="29">
        <v>33</v>
      </c>
      <c r="C37" s="32" t="s">
        <v>179</v>
      </c>
      <c r="D37" s="31">
        <v>27.959880103289397</v>
      </c>
      <c r="E37" s="26">
        <v>129.6</v>
      </c>
      <c r="F37" s="26">
        <v>36.810370788206072</v>
      </c>
      <c r="G37" s="26"/>
      <c r="H37" s="26">
        <v>2.8604003058017984</v>
      </c>
      <c r="I37" s="26"/>
      <c r="J37" s="26"/>
      <c r="K37" s="27">
        <f t="shared" si="0"/>
        <v>197.23065119729725</v>
      </c>
      <c r="L37" s="26"/>
      <c r="N37" s="36"/>
    </row>
    <row r="38" spans="2:14">
      <c r="B38" s="29">
        <v>34</v>
      </c>
      <c r="C38" s="32" t="s">
        <v>73</v>
      </c>
      <c r="D38" s="31">
        <v>0</v>
      </c>
      <c r="E38" s="26">
        <v>1.04891211612E-2</v>
      </c>
      <c r="F38" s="26">
        <v>2.1100645161E-3</v>
      </c>
      <c r="G38" s="26"/>
      <c r="H38" s="26">
        <v>0</v>
      </c>
      <c r="I38" s="26"/>
      <c r="J38" s="26"/>
      <c r="K38" s="27">
        <f t="shared" si="0"/>
        <v>1.25991856773E-2</v>
      </c>
      <c r="L38" s="26"/>
      <c r="N38" s="36"/>
    </row>
    <row r="39" spans="2:14">
      <c r="B39" s="29">
        <v>35</v>
      </c>
      <c r="C39" s="32" t="s">
        <v>74</v>
      </c>
      <c r="D39" s="31">
        <v>20.9704328091285</v>
      </c>
      <c r="E39" s="26">
        <v>197.21</v>
      </c>
      <c r="F39" s="26">
        <v>7.4379372843849998</v>
      </c>
      <c r="G39" s="26"/>
      <c r="H39" s="26">
        <v>1.9223288923815001</v>
      </c>
      <c r="I39" s="26"/>
      <c r="J39" s="26"/>
      <c r="K39" s="27">
        <f t="shared" si="0"/>
        <v>227.54069898589501</v>
      </c>
      <c r="L39" s="26"/>
      <c r="N39" s="36"/>
    </row>
    <row r="40" spans="2:14">
      <c r="B40" s="29">
        <v>36</v>
      </c>
      <c r="C40" s="32" t="s">
        <v>75</v>
      </c>
      <c r="D40" s="31">
        <v>1.0824189032200001E-2</v>
      </c>
      <c r="E40" s="26">
        <v>3.6326495294831997</v>
      </c>
      <c r="F40" s="26">
        <v>7.0821082676100003E-2</v>
      </c>
      <c r="G40" s="26"/>
      <c r="H40" s="26">
        <v>0.3019461107741</v>
      </c>
      <c r="I40" s="26"/>
      <c r="J40" s="26"/>
      <c r="K40" s="27">
        <f t="shared" si="0"/>
        <v>4.0162409119655997</v>
      </c>
      <c r="L40" s="26"/>
      <c r="N40" s="36"/>
    </row>
    <row r="41" spans="2:14">
      <c r="B41" s="29">
        <v>37</v>
      </c>
      <c r="C41" s="32" t="s">
        <v>76</v>
      </c>
      <c r="D41" s="31">
        <v>250.74761119660906</v>
      </c>
      <c r="E41" s="26">
        <v>868.71891547318023</v>
      </c>
      <c r="F41" s="26">
        <v>21.856690186529974</v>
      </c>
      <c r="G41" s="26"/>
      <c r="H41" s="26">
        <v>6.0195162011506032</v>
      </c>
      <c r="I41" s="26"/>
      <c r="J41" s="26"/>
      <c r="K41" s="27">
        <f t="shared" si="0"/>
        <v>1147.3427330574698</v>
      </c>
      <c r="L41" s="26"/>
      <c r="N41" s="36"/>
    </row>
    <row r="42" spans="2:14">
      <c r="B42" s="25" t="s">
        <v>11</v>
      </c>
      <c r="C42" s="13"/>
      <c r="D42" s="97">
        <f>SUM(D5:D41)</f>
        <v>7702.8690564573726</v>
      </c>
      <c r="E42" s="97">
        <f>SUM(E5:E41)</f>
        <v>15215.622906523384</v>
      </c>
      <c r="F42" s="97">
        <f t="shared" ref="F42:H42" si="1">SUM(F5:F41)</f>
        <v>480.80566318638387</v>
      </c>
      <c r="G42" s="97">
        <f t="shared" si="1"/>
        <v>0</v>
      </c>
      <c r="H42" s="97">
        <f t="shared" si="1"/>
        <v>124.91737619101907</v>
      </c>
      <c r="I42" s="35"/>
      <c r="J42" s="35">
        <f>SUM(J38:J41)</f>
        <v>0</v>
      </c>
      <c r="K42" s="34">
        <f>SUM(K5:K41)</f>
        <v>23524.21500235816</v>
      </c>
      <c r="L42" s="26"/>
      <c r="M42" s="28"/>
    </row>
    <row r="43" spans="2:14">
      <c r="E43" s="38"/>
    </row>
    <row r="44" spans="2:14">
      <c r="D44" s="63"/>
      <c r="E44" s="63"/>
      <c r="F44" s="63"/>
      <c r="G44" s="63"/>
      <c r="H44" s="63"/>
    </row>
  </sheetData>
  <sheetProtection password="83B8" sheet="1" objects="1" scenarios="1"/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Preeti Dokania</cp:lastModifiedBy>
  <cp:lastPrinted>2014-03-24T10:58:12Z</cp:lastPrinted>
  <dcterms:created xsi:type="dcterms:W3CDTF">2014-01-06T04:43:23Z</dcterms:created>
  <dcterms:modified xsi:type="dcterms:W3CDTF">2015-01-08T06:59:28Z</dcterms:modified>
</cp:coreProperties>
</file>