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BJ143" i="8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C120"/>
  <c r="C119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K143"/>
  <c r="AU104"/>
  <c r="BK116"/>
  <c r="BK119" s="1"/>
  <c r="BK117"/>
  <c r="BK118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C84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115"/>
  <c r="BJ111" l="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K84"/>
  <c r="BK9"/>
  <c r="BJ104" l="1"/>
  <c r="BI104"/>
  <c r="BH104"/>
  <c r="BG104"/>
  <c r="BF104"/>
  <c r="AZ104"/>
  <c r="BK139" l="1"/>
  <c r="BK140"/>
  <c r="BK19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111"/>
  <c r="BK114"/>
  <c r="BK110"/>
  <c r="BK103"/>
  <c r="BK102"/>
  <c r="BK101"/>
  <c r="BK100"/>
  <c r="BK99"/>
  <c r="BK98"/>
  <c r="BK97"/>
  <c r="BK96"/>
  <c r="BK95"/>
  <c r="BK94"/>
  <c r="BK93"/>
  <c r="BE104"/>
  <c r="BD104"/>
  <c r="BC104"/>
  <c r="BB104"/>
  <c r="BA104"/>
  <c r="AY104"/>
  <c r="AX104"/>
  <c r="AW104"/>
  <c r="AV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K14"/>
  <c r="BK10"/>
  <c r="BK11" s="1"/>
  <c r="BK15" l="1"/>
  <c r="BK141"/>
  <c r="BK111"/>
  <c r="BK104"/>
  <c r="BK120" l="1"/>
  <c r="BK105"/>
</calcChain>
</file>

<file path=xl/sharedStrings.xml><?xml version="1.0" encoding="utf-8"?>
<sst xmlns="http://schemas.openxmlformats.org/spreadsheetml/2006/main" count="238" uniqueCount="194">
  <si>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</si>
  <si>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</si>
  <si>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</si>
  <si>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</si>
  <si>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</si>
  <si>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</si>
  <si>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</si>
  <si>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</si>
  <si>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</si>
  <si>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</si>
  <si>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</si>
  <si>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</si>
  <si>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</si>
  <si>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</si>
  <si>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</si>
  <si>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</si>
  <si>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</si>
  <si>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</si>
  <si>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</si>
  <si>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</si>
  <si>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</si>
  <si>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</si>
  <si>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</si>
  <si>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</si>
  <si>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</si>
  <si>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</si>
  <si>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</si>
  <si>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</si>
  <si>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</si>
  <si>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</si>
  <si>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</si>
  <si>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</si>
  <si>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</si>
  <si>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</si>
  <si>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</si>
  <si>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</si>
  <si>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</si>
  <si>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</si>
  <si>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</si>
  <si>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</si>
  <si>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</si>
  <si>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</si>
  <si>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</si>
  <si>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</si>
  <si>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</si>
  <si>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</si>
  <si>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</si>
  <si>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</si>
  <si>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</si>
  <si>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</si>
  <si>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</si>
  <si>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</si>
  <si>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</si>
  <si>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</si>
  <si>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</si>
  <si>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</si>
  <si>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</si>
  <si>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</si>
  <si>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</si>
  <si>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</si>
  <si>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</si>
  <si>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</si>
  <si>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</si>
  <si>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</si>
  <si>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</si>
  <si>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</si>
  <si>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</si>
  <si>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</si>
  <si>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</si>
  <si>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</si>
  <si>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</si>
  <si>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</si>
  <si>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</si>
  <si>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</si>
  <si>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</si>
  <si>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</si>
  <si>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</si>
  <si>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</si>
  <si>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</si>
  <si>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</si>
  <si>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</si>
  <si>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</si>
  <si>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</si>
  <si>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</si>
  <si>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</si>
  <si>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</si>
  <si>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</si>
  <si>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</si>
  <si>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</si>
  <si>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</si>
  <si>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</si>
  <si>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</si>
  <si>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</si>
  <si>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</si>
  <si>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</si>
  <si>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</si>
  <si>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</si>
  <si>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</si>
  <si>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</si>
  <si>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</si>
  <si>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</si>
  <si>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</si>
  <si>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</si>
  <si>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</si>
  <si>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</si>
  <si>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</si>
  <si>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</si>
  <si>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</si>
  <si>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</si>
  <si>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</si>
  <si>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</si>
  <si>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</si>
  <si>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</si>
  <si>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</si>
  <si>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</si>
  <si>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</si>
  <si>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</si>
  <si>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</si>
  <si>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</si>
  <si>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</si>
  <si>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</si>
  <si>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</si>
  <si>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</si>
  <si>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</si>
  <si>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</si>
  <si>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</si>
  <si>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</si>
  <si>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</si>
  <si>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</si>
  <si>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</si>
  <si>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</si>
  <si>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</si>
  <si>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</si>
  <si>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</si>
  <si>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</si>
  <si>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</si>
  <si>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</si>
  <si>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</si>
  <si>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</si>
  <si>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</si>
  <si>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</si>
  <si>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</si>
  <si>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</si>
  <si>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</si>
  <si>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</si>
  <si>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</si>
  <si>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</si>
  <si>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</si>
  <si>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</si>
  <si>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</si>
  <si>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</si>
  <si>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</si>
  <si>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</si>
  <si>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</si>
  <si>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</si>
  <si>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</si>
  <si>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</si>
  <si>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</si>
  <si>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</si>
  <si>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</si>
  <si>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</si>
  <si>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</si>
  <si>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</si>
  <si>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</si>
  <si>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</si>
  <si>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</si>
  <si>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</si>
  <si>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</si>
  <si>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</si>
  <si>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</si>
  <si>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</si>
  <si>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</si>
  <si>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</si>
  <si>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</si>
  <si>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</si>
  <si>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</si>
  <si>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</si>
  <si>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</si>
  <si>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</si>
  <si>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</si>
  <si>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</si>
  <si>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</si>
  <si>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</si>
  <si>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</si>
  <si>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</si>
  <si>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</si>
  <si>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</si>
  <si>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</si>
  <si>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</si>
  <si>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Equity Income Fund</t>
  </si>
  <si>
    <t>DWS Mid Cap Fund Series 1</t>
  </si>
  <si>
    <t>Table showing State wise /Union Territory wise contribution to AUM of category of schemes as on 28th February 2015</t>
  </si>
  <si>
    <t>Deutsche Mutual Fund: Net Assets Under Management (AUM) as on 28th February 2015.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</si>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</sst>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1" xfId="0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2" fontId="7" fillId="0" borderId="0" xfId="0" applyNumberFormat="1" applyFont="1" applyFill="1" applyBorder="1"/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8" fillId="0" borderId="1" xfId="4" applyFont="1" applyFill="1" applyBorder="1" applyAlignment="1">
      <alignment horizontal="left"/>
    </xf>
    <xf numFmtId="164" fontId="8" fillId="0" borderId="1" xfId="4" applyFont="1" applyFill="1" applyBorder="1"/>
    <xf numFmtId="164" fontId="8" fillId="0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4" applyFont="1" applyFill="1" applyBorder="1"/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1" xfId="0" applyFont="1" applyFill="1" applyBorder="1"/>
    <xf numFmtId="0" fontId="8" fillId="0" borderId="5" xfId="0" applyFont="1" applyFill="1" applyBorder="1"/>
    <xf numFmtId="164" fontId="8" fillId="0" borderId="6" xfId="4" applyFont="1" applyFill="1" applyBorder="1"/>
    <xf numFmtId="2" fontId="8" fillId="0" borderId="1" xfId="0" applyNumberFormat="1" applyFont="1" applyFill="1" applyBorder="1"/>
    <xf numFmtId="2" fontId="8" fillId="0" borderId="7" xfId="4" applyNumberFormat="1" applyFont="1" applyFill="1" applyBorder="1"/>
    <xf numFmtId="2" fontId="8" fillId="0" borderId="5" xfId="0" applyNumberFormat="1" applyFont="1" applyFill="1" applyBorder="1"/>
    <xf numFmtId="2" fontId="8" fillId="0" borderId="4" xfId="0" applyNumberFormat="1" applyFont="1" applyFill="1" applyBorder="1"/>
    <xf numFmtId="2" fontId="7" fillId="0" borderId="6" xfId="4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6" xfId="4" applyNumberFormat="1" applyFont="1" applyFill="1" applyBorder="1"/>
    <xf numFmtId="2" fontId="8" fillId="0" borderId="21" xfId="0" applyNumberFormat="1" applyFont="1" applyFill="1" applyBorder="1"/>
    <xf numFmtId="2" fontId="8" fillId="0" borderId="22" xfId="0" applyNumberFormat="1" applyFont="1" applyFill="1" applyBorder="1"/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2" fontId="7" fillId="0" borderId="5" xfId="0" applyNumberFormat="1" applyFont="1" applyFill="1" applyBorder="1"/>
    <xf numFmtId="2" fontId="7" fillId="0" borderId="21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7" fillId="0" borderId="4" xfId="4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2" fontId="8" fillId="0" borderId="3" xfId="0" applyNumberFormat="1" applyFont="1" applyFill="1" applyBorder="1"/>
    <xf numFmtId="2" fontId="8" fillId="0" borderId="4" xfId="4" applyNumberFormat="1" applyFont="1" applyFill="1" applyBorder="1"/>
    <xf numFmtId="2" fontId="8" fillId="0" borderId="0" xfId="0" applyNumberFormat="1" applyFont="1" applyFill="1" applyBorder="1"/>
    <xf numFmtId="2" fontId="8" fillId="0" borderId="0" xfId="4" applyNumberFormat="1" applyFont="1" applyFill="1" applyBorder="1"/>
    <xf numFmtId="0" fontId="8" fillId="0" borderId="0" xfId="0" applyFont="1" applyFill="1" applyBorder="1"/>
    <xf numFmtId="164" fontId="8" fillId="0" borderId="0" xfId="4" applyFont="1" applyFill="1" applyBorder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2"/>
  <sheetViews>
    <sheetView showGridLines="0" tabSelected="1" zoomScale="85" zoomScaleNormal="85" workbookViewId="0">
      <pane xSplit="2" ySplit="7" topLeftCell="AV117" activePane="bottomRight" state="frozen"/>
      <selection pane="topRight" activeCell="C1" sqref="C1"/>
      <selection pane="bottomLeft" activeCell="A8" sqref="A8"/>
      <selection pane="bottomRight" sqref="A1:BK153"/>
    </sheetView>
  </sheetViews>
  <sheetFormatPr defaultColWidth="9.140625" defaultRowHeight="12.75"/>
  <cols>
    <col min="1" max="1" width="8.5703125" style="8" customWidth="1"/>
    <col min="2" max="2" width="46" style="8" customWidth="1"/>
    <col min="3" max="3" width="5.140625" style="93" bestFit="1" customWidth="1"/>
    <col min="4" max="4" width="11.28515625" style="93" customWidth="1"/>
    <col min="5" max="7" width="5.140625" style="93" bestFit="1" customWidth="1"/>
    <col min="8" max="10" width="12.42578125" style="93" bestFit="1" customWidth="1"/>
    <col min="11" max="11" width="5.140625" style="93" bestFit="1" customWidth="1"/>
    <col min="12" max="12" width="12.28515625" style="93" customWidth="1"/>
    <col min="13" max="17" width="5.140625" style="93" bestFit="1" customWidth="1"/>
    <col min="18" max="20" width="12.42578125" style="93" bestFit="1" customWidth="1"/>
    <col min="21" max="21" width="5.140625" style="93" bestFit="1" customWidth="1"/>
    <col min="22" max="22" width="12.42578125" style="93" bestFit="1" customWidth="1"/>
    <col min="23" max="23" width="5.140625" style="93" bestFit="1" customWidth="1"/>
    <col min="24" max="24" width="11.42578125" style="93" bestFit="1" customWidth="1"/>
    <col min="25" max="27" width="5.140625" style="93" bestFit="1" customWidth="1"/>
    <col min="28" max="29" width="12.42578125" style="93" bestFit="1" customWidth="1"/>
    <col min="30" max="31" width="5.140625" style="93" bestFit="1" customWidth="1"/>
    <col min="32" max="32" width="12.5703125" style="93" bestFit="1" customWidth="1"/>
    <col min="33" max="37" width="5.140625" style="93" bestFit="1" customWidth="1"/>
    <col min="38" max="39" width="12.42578125" style="93" bestFit="1" customWidth="1"/>
    <col min="40" max="41" width="5.140625" style="93" bestFit="1" customWidth="1"/>
    <col min="42" max="42" width="12.42578125" style="93" bestFit="1" customWidth="1"/>
    <col min="43" max="47" width="5.140625" style="93" bestFit="1" customWidth="1"/>
    <col min="48" max="50" width="12.42578125" style="93" bestFit="1" customWidth="1"/>
    <col min="51" max="51" width="5.140625" style="93" bestFit="1" customWidth="1"/>
    <col min="52" max="52" width="12.42578125" style="93" bestFit="1" customWidth="1"/>
    <col min="53" max="57" width="5.140625" style="93" bestFit="1" customWidth="1"/>
    <col min="58" max="60" width="12.42578125" style="93" bestFit="1" customWidth="1"/>
    <col min="61" max="61" width="5.140625" style="93" bestFit="1" customWidth="1"/>
    <col min="62" max="62" width="12.42578125" style="93" bestFit="1" customWidth="1"/>
    <col min="63" max="63" width="15.140625" style="94" bestFit="1" customWidth="1"/>
    <col min="64" max="16384" width="9.140625" style="8"/>
  </cols>
  <sheetData>
    <row r="1" spans="1:63" s="1" customFormat="1" ht="13.5" thickBot="1">
      <c r="A1" s="44" t="s">
        <v>78</v>
      </c>
      <c r="B1" s="42" t="s">
        <v>176</v>
      </c>
      <c r="C1" s="36" t="s">
        <v>192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8"/>
    </row>
    <row r="2" spans="1:63" s="1" customFormat="1" ht="13.5" thickBot="1">
      <c r="A2" s="45"/>
      <c r="B2" s="43"/>
      <c r="C2" s="54" t="s">
        <v>31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  <c r="W2" s="54" t="s">
        <v>27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6"/>
      <c r="AQ2" s="54" t="s">
        <v>28</v>
      </c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6"/>
      <c r="BK2" s="39" t="s">
        <v>25</v>
      </c>
    </row>
    <row r="3" spans="1:63" s="5" customFormat="1" ht="13.5" thickBot="1">
      <c r="A3" s="45"/>
      <c r="B3" s="43"/>
      <c r="C3" s="57" t="s">
        <v>12</v>
      </c>
      <c r="D3" s="58"/>
      <c r="E3" s="58"/>
      <c r="F3" s="58"/>
      <c r="G3" s="58"/>
      <c r="H3" s="58"/>
      <c r="I3" s="58"/>
      <c r="J3" s="58"/>
      <c r="K3" s="58"/>
      <c r="L3" s="59"/>
      <c r="M3" s="57" t="s">
        <v>13</v>
      </c>
      <c r="N3" s="58"/>
      <c r="O3" s="58"/>
      <c r="P3" s="58"/>
      <c r="Q3" s="58"/>
      <c r="R3" s="58"/>
      <c r="S3" s="58"/>
      <c r="T3" s="58"/>
      <c r="U3" s="58"/>
      <c r="V3" s="59"/>
      <c r="W3" s="57" t="s">
        <v>12</v>
      </c>
      <c r="X3" s="58"/>
      <c r="Y3" s="58"/>
      <c r="Z3" s="58"/>
      <c r="AA3" s="58"/>
      <c r="AB3" s="58"/>
      <c r="AC3" s="58"/>
      <c r="AD3" s="58"/>
      <c r="AE3" s="58"/>
      <c r="AF3" s="59"/>
      <c r="AG3" s="57" t="s">
        <v>13</v>
      </c>
      <c r="AH3" s="58"/>
      <c r="AI3" s="58"/>
      <c r="AJ3" s="58"/>
      <c r="AK3" s="58"/>
      <c r="AL3" s="58"/>
      <c r="AM3" s="58"/>
      <c r="AN3" s="58"/>
      <c r="AO3" s="58"/>
      <c r="AP3" s="59"/>
      <c r="AQ3" s="57" t="s">
        <v>12</v>
      </c>
      <c r="AR3" s="58"/>
      <c r="AS3" s="58"/>
      <c r="AT3" s="58"/>
      <c r="AU3" s="58"/>
      <c r="AV3" s="58"/>
      <c r="AW3" s="58"/>
      <c r="AX3" s="58"/>
      <c r="AY3" s="58"/>
      <c r="AZ3" s="59"/>
      <c r="BA3" s="57" t="s">
        <v>13</v>
      </c>
      <c r="BB3" s="58"/>
      <c r="BC3" s="58"/>
      <c r="BD3" s="58"/>
      <c r="BE3" s="58"/>
      <c r="BF3" s="58"/>
      <c r="BG3" s="58"/>
      <c r="BH3" s="58"/>
      <c r="BI3" s="58"/>
      <c r="BJ3" s="59"/>
      <c r="BK3" s="40"/>
    </row>
    <row r="4" spans="1:63" s="5" customFormat="1">
      <c r="A4" s="45"/>
      <c r="B4" s="43"/>
      <c r="C4" s="33" t="s">
        <v>37</v>
      </c>
      <c r="D4" s="34"/>
      <c r="E4" s="34"/>
      <c r="F4" s="34"/>
      <c r="G4" s="35"/>
      <c r="H4" s="30" t="s">
        <v>38</v>
      </c>
      <c r="I4" s="31"/>
      <c r="J4" s="31"/>
      <c r="K4" s="31"/>
      <c r="L4" s="32"/>
      <c r="M4" s="33" t="s">
        <v>37</v>
      </c>
      <c r="N4" s="34"/>
      <c r="O4" s="34"/>
      <c r="P4" s="34"/>
      <c r="Q4" s="35"/>
      <c r="R4" s="30" t="s">
        <v>38</v>
      </c>
      <c r="S4" s="31"/>
      <c r="T4" s="31"/>
      <c r="U4" s="31"/>
      <c r="V4" s="32"/>
      <c r="W4" s="33" t="s">
        <v>37</v>
      </c>
      <c r="X4" s="34"/>
      <c r="Y4" s="34"/>
      <c r="Z4" s="34"/>
      <c r="AA4" s="35"/>
      <c r="AB4" s="30" t="s">
        <v>38</v>
      </c>
      <c r="AC4" s="31"/>
      <c r="AD4" s="31"/>
      <c r="AE4" s="31"/>
      <c r="AF4" s="32"/>
      <c r="AG4" s="33" t="s">
        <v>37</v>
      </c>
      <c r="AH4" s="34"/>
      <c r="AI4" s="34"/>
      <c r="AJ4" s="34"/>
      <c r="AK4" s="35"/>
      <c r="AL4" s="30" t="s">
        <v>38</v>
      </c>
      <c r="AM4" s="31"/>
      <c r="AN4" s="31"/>
      <c r="AO4" s="31"/>
      <c r="AP4" s="32"/>
      <c r="AQ4" s="33" t="s">
        <v>37</v>
      </c>
      <c r="AR4" s="34"/>
      <c r="AS4" s="34"/>
      <c r="AT4" s="34"/>
      <c r="AU4" s="35"/>
      <c r="AV4" s="30" t="s">
        <v>38</v>
      </c>
      <c r="AW4" s="31"/>
      <c r="AX4" s="31"/>
      <c r="AY4" s="31"/>
      <c r="AZ4" s="32"/>
      <c r="BA4" s="33" t="s">
        <v>37</v>
      </c>
      <c r="BB4" s="34"/>
      <c r="BC4" s="34"/>
      <c r="BD4" s="34"/>
      <c r="BE4" s="35"/>
      <c r="BF4" s="30" t="s">
        <v>38</v>
      </c>
      <c r="BG4" s="31"/>
      <c r="BH4" s="31"/>
      <c r="BI4" s="31"/>
      <c r="BJ4" s="32"/>
      <c r="BK4" s="40"/>
    </row>
    <row r="5" spans="1:63" s="5" customFormat="1" ht="15" customHeight="1">
      <c r="A5" s="45"/>
      <c r="B5" s="43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41"/>
    </row>
    <row r="6" spans="1:63">
      <c r="A6" s="6" t="s">
        <v>0</v>
      </c>
      <c r="B6" s="7" t="s">
        <v>6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2"/>
    </row>
    <row r="7" spans="1:63">
      <c r="A7" s="6" t="s">
        <v>79</v>
      </c>
      <c r="B7" s="9" t="s">
        <v>14</v>
      </c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2"/>
    </row>
    <row r="8" spans="1:63">
      <c r="A8" s="6"/>
      <c r="B8" s="10" t="s">
        <v>39</v>
      </c>
      <c r="C8" s="63"/>
      <c r="D8" s="64"/>
      <c r="E8" s="64"/>
      <c r="F8" s="64"/>
      <c r="G8" s="65"/>
      <c r="H8" s="63"/>
      <c r="I8" s="64"/>
      <c r="J8" s="64"/>
      <c r="K8" s="64"/>
      <c r="L8" s="65"/>
      <c r="M8" s="63"/>
      <c r="N8" s="64"/>
      <c r="O8" s="64"/>
      <c r="P8" s="64"/>
      <c r="Q8" s="65"/>
      <c r="R8" s="63"/>
      <c r="S8" s="64"/>
      <c r="T8" s="64"/>
      <c r="U8" s="64"/>
      <c r="V8" s="65"/>
      <c r="W8" s="63"/>
      <c r="X8" s="64"/>
      <c r="Y8" s="64"/>
      <c r="Z8" s="64"/>
      <c r="AA8" s="65"/>
      <c r="AB8" s="63"/>
      <c r="AC8" s="64"/>
      <c r="AD8" s="64"/>
      <c r="AE8" s="64"/>
      <c r="AF8" s="65"/>
      <c r="AG8" s="63"/>
      <c r="AH8" s="64"/>
      <c r="AI8" s="64"/>
      <c r="AJ8" s="64"/>
      <c r="AK8" s="65"/>
      <c r="AL8" s="63"/>
      <c r="AM8" s="64"/>
      <c r="AN8" s="64"/>
      <c r="AO8" s="64"/>
      <c r="AP8" s="65"/>
      <c r="AQ8" s="63"/>
      <c r="AR8" s="64"/>
      <c r="AS8" s="64"/>
      <c r="AT8" s="64"/>
      <c r="AU8" s="65"/>
      <c r="AV8" s="63"/>
      <c r="AW8" s="64"/>
      <c r="AX8" s="64"/>
      <c r="AY8" s="64"/>
      <c r="AZ8" s="65"/>
      <c r="BA8" s="63"/>
      <c r="BB8" s="64"/>
      <c r="BC8" s="64"/>
      <c r="BD8" s="64"/>
      <c r="BE8" s="65"/>
      <c r="BF8" s="63"/>
      <c r="BG8" s="64"/>
      <c r="BH8" s="64"/>
      <c r="BI8" s="64"/>
      <c r="BJ8" s="65"/>
      <c r="BK8" s="66"/>
    </row>
    <row r="9" spans="1:63">
      <c r="A9" s="6"/>
      <c r="B9" s="27" t="s">
        <v>103</v>
      </c>
      <c r="C9" s="67">
        <v>0</v>
      </c>
      <c r="D9" s="67">
        <v>322.20086305639273</v>
      </c>
      <c r="E9" s="67">
        <v>0</v>
      </c>
      <c r="F9" s="67">
        <v>0</v>
      </c>
      <c r="G9" s="67">
        <v>0</v>
      </c>
      <c r="H9" s="67">
        <v>0.33617359203490005</v>
      </c>
      <c r="I9" s="67">
        <v>3137.341021818851</v>
      </c>
      <c r="J9" s="67">
        <v>458.75341633696388</v>
      </c>
      <c r="K9" s="67">
        <v>0</v>
      </c>
      <c r="L9" s="67">
        <v>50.5699743918561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7.9074632499500003E-2</v>
      </c>
      <c r="S9" s="67">
        <v>2.1734710163570004</v>
      </c>
      <c r="T9" s="67">
        <v>5.3600056798570996</v>
      </c>
      <c r="U9" s="67">
        <v>0</v>
      </c>
      <c r="V9" s="67">
        <v>6.2694395499800007E-2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4.0430484499899999E-2</v>
      </c>
      <c r="AC9" s="67">
        <v>63.457462256428101</v>
      </c>
      <c r="AD9" s="67">
        <v>0</v>
      </c>
      <c r="AE9" s="67">
        <v>0</v>
      </c>
      <c r="AF9" s="67">
        <v>23.191012553642196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0.393716282857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0.86460991971200007</v>
      </c>
      <c r="AW9" s="67">
        <v>1517.3494036022444</v>
      </c>
      <c r="AX9" s="67">
        <v>72.847593975071305</v>
      </c>
      <c r="AY9" s="67">
        <v>0</v>
      </c>
      <c r="AZ9" s="67">
        <v>35.078171552675904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0.1070722391063</v>
      </c>
      <c r="BG9" s="67">
        <v>39.896572465178302</v>
      </c>
      <c r="BH9" s="67">
        <v>0</v>
      </c>
      <c r="BI9" s="67">
        <v>0</v>
      </c>
      <c r="BJ9" s="67">
        <v>3.2211843845711998</v>
      </c>
      <c r="BK9" s="68">
        <f>SUM(C9:BJ9)</f>
        <v>5733.3239246362991</v>
      </c>
    </row>
    <row r="10" spans="1:63">
      <c r="A10" s="6"/>
      <c r="B10" s="27" t="s">
        <v>104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0.27962659378510002</v>
      </c>
      <c r="I10" s="67">
        <v>921.64434921106999</v>
      </c>
      <c r="J10" s="67">
        <v>311.43250989235668</v>
      </c>
      <c r="K10" s="67">
        <v>0</v>
      </c>
      <c r="L10" s="67">
        <v>54.756380624392399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2.1800144392499998E-2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5.3108723571000001E-3</v>
      </c>
      <c r="AC10" s="67">
        <v>2.4871276502500002</v>
      </c>
      <c r="AD10" s="67">
        <v>0</v>
      </c>
      <c r="AE10" s="67">
        <v>0</v>
      </c>
      <c r="AF10" s="67">
        <v>1.6596674118213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0.49601572028380003</v>
      </c>
      <c r="AW10" s="67">
        <v>62.454312405142403</v>
      </c>
      <c r="AX10" s="67">
        <v>0</v>
      </c>
      <c r="AY10" s="67">
        <v>0</v>
      </c>
      <c r="AZ10" s="67">
        <v>41.051738851427601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7.7765305463500023E-2</v>
      </c>
      <c r="BG10" s="67">
        <v>275.55861092642823</v>
      </c>
      <c r="BH10" s="67">
        <v>0</v>
      </c>
      <c r="BI10" s="67">
        <v>0</v>
      </c>
      <c r="BJ10" s="67">
        <v>1.7877435703928002</v>
      </c>
      <c r="BK10" s="68">
        <f>SUM(C10:BJ10)</f>
        <v>1673.7129591795638</v>
      </c>
    </row>
    <row r="11" spans="1:63">
      <c r="A11" s="6"/>
      <c r="B11" s="10" t="s">
        <v>88</v>
      </c>
      <c r="C11" s="67">
        <f t="shared" ref="C11:G11" si="0">SUM(C9:C10)</f>
        <v>0</v>
      </c>
      <c r="D11" s="67">
        <f t="shared" si="0"/>
        <v>322.20086305639273</v>
      </c>
      <c r="E11" s="67">
        <f t="shared" si="0"/>
        <v>0</v>
      </c>
      <c r="F11" s="67">
        <f t="shared" si="0"/>
        <v>0</v>
      </c>
      <c r="G11" s="69">
        <f t="shared" si="0"/>
        <v>0</v>
      </c>
      <c r="H11" s="70">
        <f>SUM(H9:H10)</f>
        <v>0.61580018582000007</v>
      </c>
      <c r="I11" s="67">
        <f t="shared" ref="I11:BI11" si="1">SUM(I9:I10)</f>
        <v>4058.9853710299212</v>
      </c>
      <c r="J11" s="67">
        <f t="shared" si="1"/>
        <v>770.18592622932056</v>
      </c>
      <c r="K11" s="67">
        <f t="shared" si="1"/>
        <v>0</v>
      </c>
      <c r="L11" s="69">
        <f t="shared" si="1"/>
        <v>105.3263550162485</v>
      </c>
      <c r="M11" s="70">
        <f t="shared" si="1"/>
        <v>0</v>
      </c>
      <c r="N11" s="67">
        <f t="shared" si="1"/>
        <v>0</v>
      </c>
      <c r="O11" s="67">
        <f t="shared" si="1"/>
        <v>0</v>
      </c>
      <c r="P11" s="67">
        <f t="shared" si="1"/>
        <v>0</v>
      </c>
      <c r="Q11" s="69">
        <f t="shared" si="1"/>
        <v>0</v>
      </c>
      <c r="R11" s="70">
        <f t="shared" si="1"/>
        <v>0.100874776892</v>
      </c>
      <c r="S11" s="67">
        <f t="shared" si="1"/>
        <v>2.1734710163570004</v>
      </c>
      <c r="T11" s="67">
        <f t="shared" si="1"/>
        <v>5.3600056798570996</v>
      </c>
      <c r="U11" s="67">
        <f t="shared" si="1"/>
        <v>0</v>
      </c>
      <c r="V11" s="69">
        <f>SUM(V9:V10)</f>
        <v>6.2694395499800007E-2</v>
      </c>
      <c r="W11" s="70">
        <f t="shared" si="1"/>
        <v>0</v>
      </c>
      <c r="X11" s="67">
        <f t="shared" si="1"/>
        <v>0</v>
      </c>
      <c r="Y11" s="67">
        <f t="shared" si="1"/>
        <v>0</v>
      </c>
      <c r="Z11" s="67">
        <f t="shared" si="1"/>
        <v>0</v>
      </c>
      <c r="AA11" s="69">
        <f t="shared" si="1"/>
        <v>0</v>
      </c>
      <c r="AB11" s="70">
        <f t="shared" si="1"/>
        <v>4.5741356856999996E-2</v>
      </c>
      <c r="AC11" s="67">
        <f t="shared" si="1"/>
        <v>65.944589906678104</v>
      </c>
      <c r="AD11" s="67">
        <f t="shared" si="1"/>
        <v>0</v>
      </c>
      <c r="AE11" s="67">
        <f t="shared" si="1"/>
        <v>0</v>
      </c>
      <c r="AF11" s="69">
        <f t="shared" si="1"/>
        <v>24.850679965463495</v>
      </c>
      <c r="AG11" s="70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9">
        <f t="shared" si="1"/>
        <v>0</v>
      </c>
      <c r="AL11" s="70">
        <f t="shared" si="1"/>
        <v>0</v>
      </c>
      <c r="AM11" s="67">
        <f t="shared" si="1"/>
        <v>0</v>
      </c>
      <c r="AN11" s="67">
        <f t="shared" si="1"/>
        <v>0</v>
      </c>
      <c r="AO11" s="67">
        <f t="shared" si="1"/>
        <v>0</v>
      </c>
      <c r="AP11" s="69">
        <f t="shared" si="1"/>
        <v>0.393716282857</v>
      </c>
      <c r="AQ11" s="70">
        <f t="shared" si="1"/>
        <v>0</v>
      </c>
      <c r="AR11" s="67">
        <f t="shared" si="1"/>
        <v>0</v>
      </c>
      <c r="AS11" s="67">
        <f t="shared" si="1"/>
        <v>0</v>
      </c>
      <c r="AT11" s="67">
        <f t="shared" si="1"/>
        <v>0</v>
      </c>
      <c r="AU11" s="69">
        <f t="shared" si="1"/>
        <v>0</v>
      </c>
      <c r="AV11" s="70">
        <f t="shared" si="1"/>
        <v>1.3606256399958001</v>
      </c>
      <c r="AW11" s="67">
        <f t="shared" si="1"/>
        <v>1579.8037160073868</v>
      </c>
      <c r="AX11" s="67">
        <f t="shared" si="1"/>
        <v>72.847593975071305</v>
      </c>
      <c r="AY11" s="67">
        <f t="shared" si="1"/>
        <v>0</v>
      </c>
      <c r="AZ11" s="69">
        <f t="shared" si="1"/>
        <v>76.129910404103498</v>
      </c>
      <c r="BA11" s="70">
        <f t="shared" si="1"/>
        <v>0</v>
      </c>
      <c r="BB11" s="67">
        <f t="shared" si="1"/>
        <v>0</v>
      </c>
      <c r="BC11" s="67">
        <f t="shared" si="1"/>
        <v>0</v>
      </c>
      <c r="BD11" s="67">
        <f t="shared" si="1"/>
        <v>0</v>
      </c>
      <c r="BE11" s="69">
        <f t="shared" si="1"/>
        <v>0</v>
      </c>
      <c r="BF11" s="70">
        <f t="shared" si="1"/>
        <v>0.18483754456980001</v>
      </c>
      <c r="BG11" s="67">
        <f t="shared" si="1"/>
        <v>315.45518339160651</v>
      </c>
      <c r="BH11" s="67">
        <f t="shared" si="1"/>
        <v>0</v>
      </c>
      <c r="BI11" s="67">
        <f t="shared" si="1"/>
        <v>0</v>
      </c>
      <c r="BJ11" s="69">
        <f>SUM(BJ9:BJ10)</f>
        <v>5.0089279549640002</v>
      </c>
      <c r="BK11" s="71">
        <f>SUM(BK9:BK10)</f>
        <v>7407.0368838158629</v>
      </c>
    </row>
    <row r="12" spans="1:63">
      <c r="A12" s="6" t="s">
        <v>80</v>
      </c>
      <c r="B12" s="9" t="s">
        <v>3</v>
      </c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4"/>
    </row>
    <row r="13" spans="1:63">
      <c r="A13" s="6"/>
      <c r="B13" s="10" t="s">
        <v>39</v>
      </c>
      <c r="C13" s="70"/>
      <c r="D13" s="67"/>
      <c r="E13" s="67"/>
      <c r="F13" s="67"/>
      <c r="G13" s="69"/>
      <c r="H13" s="70"/>
      <c r="I13" s="67"/>
      <c r="J13" s="67"/>
      <c r="K13" s="67"/>
      <c r="L13" s="69"/>
      <c r="M13" s="70"/>
      <c r="N13" s="67"/>
      <c r="O13" s="67"/>
      <c r="P13" s="67"/>
      <c r="Q13" s="69"/>
      <c r="R13" s="70"/>
      <c r="S13" s="67"/>
      <c r="T13" s="67"/>
      <c r="U13" s="67"/>
      <c r="V13" s="69"/>
      <c r="W13" s="70"/>
      <c r="X13" s="67"/>
      <c r="Y13" s="67"/>
      <c r="Z13" s="67"/>
      <c r="AA13" s="69"/>
      <c r="AB13" s="70"/>
      <c r="AC13" s="67"/>
      <c r="AD13" s="67"/>
      <c r="AE13" s="67"/>
      <c r="AF13" s="69"/>
      <c r="AG13" s="70"/>
      <c r="AH13" s="67"/>
      <c r="AI13" s="67"/>
      <c r="AJ13" s="67"/>
      <c r="AK13" s="69"/>
      <c r="AL13" s="70"/>
      <c r="AM13" s="67"/>
      <c r="AN13" s="67"/>
      <c r="AO13" s="67"/>
      <c r="AP13" s="69"/>
      <c r="AQ13" s="70"/>
      <c r="AR13" s="67"/>
      <c r="AS13" s="67"/>
      <c r="AT13" s="67"/>
      <c r="AU13" s="69"/>
      <c r="AV13" s="70"/>
      <c r="AW13" s="67"/>
      <c r="AX13" s="67"/>
      <c r="AY13" s="67"/>
      <c r="AZ13" s="69"/>
      <c r="BA13" s="70"/>
      <c r="BB13" s="67"/>
      <c r="BC13" s="67"/>
      <c r="BD13" s="67"/>
      <c r="BE13" s="69"/>
      <c r="BF13" s="70"/>
      <c r="BG13" s="67"/>
      <c r="BH13" s="67"/>
      <c r="BI13" s="67"/>
      <c r="BJ13" s="69"/>
      <c r="BK13" s="75"/>
    </row>
    <row r="14" spans="1:63">
      <c r="A14" s="6"/>
      <c r="B14" s="10" t="s">
        <v>105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0.14440386296380001</v>
      </c>
      <c r="I14" s="70">
        <v>69.412657950821099</v>
      </c>
      <c r="J14" s="70">
        <v>0</v>
      </c>
      <c r="K14" s="70">
        <v>0</v>
      </c>
      <c r="L14" s="70">
        <v>1.5968323049997999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4.3219544142800007E-2</v>
      </c>
      <c r="S14" s="70">
        <v>0</v>
      </c>
      <c r="T14" s="70">
        <v>0</v>
      </c>
      <c r="U14" s="70">
        <v>0</v>
      </c>
      <c r="V14" s="70">
        <v>6.08834393571E-2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0.44749176807129998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>
        <v>0</v>
      </c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0.76169010046290009</v>
      </c>
      <c r="AW14" s="70">
        <v>178.38263356117739</v>
      </c>
      <c r="AX14" s="70">
        <v>0</v>
      </c>
      <c r="AY14" s="70">
        <v>0</v>
      </c>
      <c r="AZ14" s="70">
        <v>239.55631227024776</v>
      </c>
      <c r="BA14" s="70">
        <v>0</v>
      </c>
      <c r="BB14" s="70">
        <v>0</v>
      </c>
      <c r="BC14" s="70">
        <v>0</v>
      </c>
      <c r="BD14" s="70">
        <v>0</v>
      </c>
      <c r="BE14" s="70">
        <v>0</v>
      </c>
      <c r="BF14" s="70">
        <v>5.1939779499700009E-2</v>
      </c>
      <c r="BG14" s="70">
        <v>10.970448096856899</v>
      </c>
      <c r="BH14" s="70">
        <v>0</v>
      </c>
      <c r="BI14" s="70">
        <v>0</v>
      </c>
      <c r="BJ14" s="70">
        <v>10.436223966713898</v>
      </c>
      <c r="BK14" s="71">
        <f>SUM(C14:BJ14)</f>
        <v>511.86473664531445</v>
      </c>
    </row>
    <row r="15" spans="1:63">
      <c r="A15" s="6"/>
      <c r="B15" s="10" t="s">
        <v>89</v>
      </c>
      <c r="C15" s="70">
        <f>SUM(C14)</f>
        <v>0</v>
      </c>
      <c r="D15" s="67">
        <f t="shared" ref="D15:BJ15" si="2">SUM(D14)</f>
        <v>0</v>
      </c>
      <c r="E15" s="67">
        <f t="shared" si="2"/>
        <v>0</v>
      </c>
      <c r="F15" s="67">
        <f t="shared" si="2"/>
        <v>0</v>
      </c>
      <c r="G15" s="69">
        <f t="shared" si="2"/>
        <v>0</v>
      </c>
      <c r="H15" s="70">
        <f t="shared" si="2"/>
        <v>0.14440386296380001</v>
      </c>
      <c r="I15" s="67">
        <f t="shared" si="2"/>
        <v>69.412657950821099</v>
      </c>
      <c r="J15" s="67">
        <f t="shared" si="2"/>
        <v>0</v>
      </c>
      <c r="K15" s="67">
        <f t="shared" si="2"/>
        <v>0</v>
      </c>
      <c r="L15" s="69">
        <f t="shared" si="2"/>
        <v>1.5968323049997999</v>
      </c>
      <c r="M15" s="70">
        <f t="shared" si="2"/>
        <v>0</v>
      </c>
      <c r="N15" s="67">
        <f t="shared" si="2"/>
        <v>0</v>
      </c>
      <c r="O15" s="67">
        <f t="shared" si="2"/>
        <v>0</v>
      </c>
      <c r="P15" s="67">
        <f t="shared" si="2"/>
        <v>0</v>
      </c>
      <c r="Q15" s="69">
        <f t="shared" si="2"/>
        <v>0</v>
      </c>
      <c r="R15" s="70">
        <f t="shared" si="2"/>
        <v>4.3219544142800007E-2</v>
      </c>
      <c r="S15" s="67">
        <f t="shared" si="2"/>
        <v>0</v>
      </c>
      <c r="T15" s="67">
        <f t="shared" si="2"/>
        <v>0</v>
      </c>
      <c r="U15" s="67">
        <f t="shared" si="2"/>
        <v>0</v>
      </c>
      <c r="V15" s="69">
        <f t="shared" si="2"/>
        <v>6.08834393571E-2</v>
      </c>
      <c r="W15" s="70">
        <f t="shared" si="2"/>
        <v>0</v>
      </c>
      <c r="X15" s="67">
        <f t="shared" si="2"/>
        <v>0</v>
      </c>
      <c r="Y15" s="67">
        <f t="shared" si="2"/>
        <v>0</v>
      </c>
      <c r="Z15" s="67">
        <f t="shared" si="2"/>
        <v>0</v>
      </c>
      <c r="AA15" s="69">
        <f t="shared" si="2"/>
        <v>0</v>
      </c>
      <c r="AB15" s="70">
        <f t="shared" si="2"/>
        <v>0</v>
      </c>
      <c r="AC15" s="67">
        <f t="shared" si="2"/>
        <v>0</v>
      </c>
      <c r="AD15" s="67">
        <f t="shared" si="2"/>
        <v>0</v>
      </c>
      <c r="AE15" s="67">
        <f t="shared" si="2"/>
        <v>0</v>
      </c>
      <c r="AF15" s="69">
        <f t="shared" si="2"/>
        <v>0.44749176807129998</v>
      </c>
      <c r="AG15" s="70">
        <f t="shared" si="2"/>
        <v>0</v>
      </c>
      <c r="AH15" s="67">
        <f t="shared" si="2"/>
        <v>0</v>
      </c>
      <c r="AI15" s="67">
        <f t="shared" si="2"/>
        <v>0</v>
      </c>
      <c r="AJ15" s="67">
        <f t="shared" si="2"/>
        <v>0</v>
      </c>
      <c r="AK15" s="69">
        <f t="shared" si="2"/>
        <v>0</v>
      </c>
      <c r="AL15" s="70">
        <f t="shared" si="2"/>
        <v>0</v>
      </c>
      <c r="AM15" s="67">
        <f t="shared" si="2"/>
        <v>0</v>
      </c>
      <c r="AN15" s="67">
        <f t="shared" si="2"/>
        <v>0</v>
      </c>
      <c r="AO15" s="67">
        <f t="shared" si="2"/>
        <v>0</v>
      </c>
      <c r="AP15" s="69">
        <f t="shared" si="2"/>
        <v>0</v>
      </c>
      <c r="AQ15" s="70">
        <f t="shared" si="2"/>
        <v>0</v>
      </c>
      <c r="AR15" s="67">
        <f t="shared" si="2"/>
        <v>0</v>
      </c>
      <c r="AS15" s="67">
        <f t="shared" si="2"/>
        <v>0</v>
      </c>
      <c r="AT15" s="67">
        <f t="shared" si="2"/>
        <v>0</v>
      </c>
      <c r="AU15" s="69">
        <f t="shared" si="2"/>
        <v>0</v>
      </c>
      <c r="AV15" s="70">
        <f>SUM(AV14)</f>
        <v>0.76169010046290009</v>
      </c>
      <c r="AW15" s="67">
        <f>SUM(AW14)</f>
        <v>178.38263356117739</v>
      </c>
      <c r="AX15" s="67">
        <f t="shared" si="2"/>
        <v>0</v>
      </c>
      <c r="AY15" s="67">
        <f t="shared" si="2"/>
        <v>0</v>
      </c>
      <c r="AZ15" s="69">
        <f t="shared" si="2"/>
        <v>239.55631227024776</v>
      </c>
      <c r="BA15" s="70">
        <f t="shared" si="2"/>
        <v>0</v>
      </c>
      <c r="BB15" s="67">
        <f t="shared" si="2"/>
        <v>0</v>
      </c>
      <c r="BC15" s="67">
        <f t="shared" si="2"/>
        <v>0</v>
      </c>
      <c r="BD15" s="67">
        <f t="shared" si="2"/>
        <v>0</v>
      </c>
      <c r="BE15" s="69">
        <f t="shared" si="2"/>
        <v>0</v>
      </c>
      <c r="BF15" s="70">
        <f t="shared" si="2"/>
        <v>5.1939779499700009E-2</v>
      </c>
      <c r="BG15" s="67">
        <f t="shared" si="2"/>
        <v>10.970448096856899</v>
      </c>
      <c r="BH15" s="67">
        <f t="shared" si="2"/>
        <v>0</v>
      </c>
      <c r="BI15" s="67">
        <f t="shared" si="2"/>
        <v>0</v>
      </c>
      <c r="BJ15" s="69">
        <f t="shared" si="2"/>
        <v>10.436223966713898</v>
      </c>
      <c r="BK15" s="75">
        <f>SUM(C15:BJ15)</f>
        <v>511.86473664531445</v>
      </c>
    </row>
    <row r="16" spans="1:63">
      <c r="A16" s="6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68"/>
    </row>
    <row r="17" spans="1:63">
      <c r="A17" s="6" t="s">
        <v>81</v>
      </c>
      <c r="B17" s="9" t="s">
        <v>10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4"/>
    </row>
    <row r="18" spans="1:63">
      <c r="A18" s="6"/>
      <c r="B18" s="10" t="s">
        <v>39</v>
      </c>
      <c r="C18" s="70"/>
      <c r="D18" s="67"/>
      <c r="E18" s="67"/>
      <c r="F18" s="67"/>
      <c r="G18" s="69"/>
      <c r="H18" s="70"/>
      <c r="I18" s="67"/>
      <c r="J18" s="67"/>
      <c r="K18" s="67"/>
      <c r="L18" s="69"/>
      <c r="M18" s="70"/>
      <c r="N18" s="67"/>
      <c r="O18" s="67"/>
      <c r="P18" s="67"/>
      <c r="Q18" s="69"/>
      <c r="R18" s="70"/>
      <c r="S18" s="67"/>
      <c r="T18" s="67"/>
      <c r="U18" s="67"/>
      <c r="V18" s="69"/>
      <c r="W18" s="70"/>
      <c r="X18" s="67"/>
      <c r="Y18" s="67"/>
      <c r="Z18" s="67"/>
      <c r="AA18" s="69"/>
      <c r="AB18" s="70"/>
      <c r="AC18" s="67"/>
      <c r="AD18" s="67"/>
      <c r="AE18" s="67"/>
      <c r="AF18" s="69"/>
      <c r="AG18" s="70"/>
      <c r="AH18" s="67"/>
      <c r="AI18" s="67"/>
      <c r="AJ18" s="67"/>
      <c r="AK18" s="69"/>
      <c r="AL18" s="70"/>
      <c r="AM18" s="67"/>
      <c r="AN18" s="67"/>
      <c r="AO18" s="67"/>
      <c r="AP18" s="69"/>
      <c r="AQ18" s="70"/>
      <c r="AR18" s="67"/>
      <c r="AS18" s="67"/>
      <c r="AT18" s="67"/>
      <c r="AU18" s="69"/>
      <c r="AV18" s="70"/>
      <c r="AW18" s="67"/>
      <c r="AX18" s="67"/>
      <c r="AY18" s="67"/>
      <c r="AZ18" s="69"/>
      <c r="BA18" s="70"/>
      <c r="BB18" s="67"/>
      <c r="BC18" s="67"/>
      <c r="BD18" s="67"/>
      <c r="BE18" s="69"/>
      <c r="BF18" s="70"/>
      <c r="BG18" s="67"/>
      <c r="BH18" s="67"/>
      <c r="BI18" s="67"/>
      <c r="BJ18" s="69"/>
      <c r="BK18" s="75"/>
    </row>
    <row r="19" spans="1:63">
      <c r="A19" s="6"/>
      <c r="B19" s="10" t="s">
        <v>106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1.6505641071000001E-3</v>
      </c>
      <c r="I19" s="70">
        <v>172.75904321428521</v>
      </c>
      <c r="J19" s="70">
        <v>0</v>
      </c>
      <c r="K19" s="70">
        <v>0</v>
      </c>
      <c r="L19" s="70">
        <v>3.4166677017856002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27.509401785714196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  <c r="AT19" s="70">
        <v>0</v>
      </c>
      <c r="AU19" s="70">
        <v>0</v>
      </c>
      <c r="AV19" s="70">
        <v>0.48762392807059995</v>
      </c>
      <c r="AW19" s="70">
        <v>14.176739624999499</v>
      </c>
      <c r="AX19" s="70">
        <v>0</v>
      </c>
      <c r="AY19" s="70">
        <v>0</v>
      </c>
      <c r="AZ19" s="70">
        <v>12.934896534248701</v>
      </c>
      <c r="BA19" s="70">
        <v>0</v>
      </c>
      <c r="BB19" s="70">
        <v>0</v>
      </c>
      <c r="BC19" s="70">
        <v>0</v>
      </c>
      <c r="BD19" s="70">
        <v>0</v>
      </c>
      <c r="BE19" s="70">
        <v>0</v>
      </c>
      <c r="BF19" s="70">
        <v>8.0462576249899997E-2</v>
      </c>
      <c r="BG19" s="70">
        <v>0</v>
      </c>
      <c r="BH19" s="70">
        <v>0</v>
      </c>
      <c r="BI19" s="70">
        <v>0</v>
      </c>
      <c r="BJ19" s="70">
        <v>9.0413222500000008E-3</v>
      </c>
      <c r="BK19" s="75">
        <f>SUM(C19:BJ19)</f>
        <v>231.37552725171082</v>
      </c>
    </row>
    <row r="20" spans="1:63">
      <c r="A20" s="6"/>
      <c r="B20" s="10" t="s">
        <v>107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1.233595E-2</v>
      </c>
      <c r="I20" s="70">
        <v>81.445652722571197</v>
      </c>
      <c r="J20" s="70">
        <v>0</v>
      </c>
      <c r="K20" s="70">
        <v>0</v>
      </c>
      <c r="L20" s="70">
        <v>7.9302535714199998E-2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7.0491142857142002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  <c r="AT20" s="70">
        <v>0</v>
      </c>
      <c r="AU20" s="70">
        <v>0</v>
      </c>
      <c r="AV20" s="70">
        <v>2.1435857500000002E-2</v>
      </c>
      <c r="AW20" s="70">
        <v>0.80823724999999991</v>
      </c>
      <c r="AX20" s="70">
        <v>0</v>
      </c>
      <c r="AY20" s="70">
        <v>0</v>
      </c>
      <c r="AZ20" s="70">
        <v>0.56225199999999997</v>
      </c>
      <c r="BA20" s="70">
        <v>0</v>
      </c>
      <c r="BB20" s="70">
        <v>0</v>
      </c>
      <c r="BC20" s="70">
        <v>0</v>
      </c>
      <c r="BD20" s="70">
        <v>0</v>
      </c>
      <c r="BE20" s="70">
        <v>0</v>
      </c>
      <c r="BF20" s="70">
        <v>6.3956165000000004E-3</v>
      </c>
      <c r="BG20" s="70">
        <v>0</v>
      </c>
      <c r="BH20" s="70">
        <v>0</v>
      </c>
      <c r="BI20" s="70">
        <v>0</v>
      </c>
      <c r="BJ20" s="70">
        <v>0</v>
      </c>
      <c r="BK20" s="75">
        <f t="shared" ref="BK20:BK82" si="3">SUM(C20:BJ20)</f>
        <v>89.984726217999594</v>
      </c>
    </row>
    <row r="21" spans="1:63">
      <c r="A21" s="6"/>
      <c r="B21" s="10" t="s">
        <v>108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2.365669155</v>
      </c>
      <c r="I21" s="70">
        <v>61.3153685714285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0.21745430578559996</v>
      </c>
      <c r="AW21" s="70">
        <v>6.4698051999999997</v>
      </c>
      <c r="AX21" s="70">
        <v>0</v>
      </c>
      <c r="AY21" s="70">
        <v>0</v>
      </c>
      <c r="AZ21" s="70">
        <v>13.004636313750002</v>
      </c>
      <c r="BA21" s="70">
        <v>0</v>
      </c>
      <c r="BB21" s="70">
        <v>0</v>
      </c>
      <c r="BC21" s="70">
        <v>0</v>
      </c>
      <c r="BD21" s="70">
        <v>0</v>
      </c>
      <c r="BE21" s="70">
        <v>0</v>
      </c>
      <c r="BF21" s="70">
        <v>7.5008365607100003E-2</v>
      </c>
      <c r="BG21" s="70">
        <v>0</v>
      </c>
      <c r="BH21" s="70">
        <v>0</v>
      </c>
      <c r="BI21" s="70">
        <v>0</v>
      </c>
      <c r="BJ21" s="70">
        <v>0.1658764464285</v>
      </c>
      <c r="BK21" s="75">
        <f t="shared" si="3"/>
        <v>83.613818357999705</v>
      </c>
    </row>
    <row r="22" spans="1:63">
      <c r="A22" s="6"/>
      <c r="B22" s="10" t="s">
        <v>109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7.4131728749899997E-2</v>
      </c>
      <c r="I22" s="70">
        <v>140.31525961582108</v>
      </c>
      <c r="J22" s="70">
        <v>0</v>
      </c>
      <c r="K22" s="70">
        <v>0</v>
      </c>
      <c r="L22" s="70">
        <v>13.882084810714099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1.0166503571400001E-2</v>
      </c>
      <c r="AW22" s="70">
        <v>1.7200078571428001</v>
      </c>
      <c r="AX22" s="70">
        <v>0</v>
      </c>
      <c r="AY22" s="70">
        <v>0</v>
      </c>
      <c r="AZ22" s="70">
        <v>1.8240585661784001</v>
      </c>
      <c r="BA22" s="70">
        <v>0</v>
      </c>
      <c r="BB22" s="70">
        <v>0</v>
      </c>
      <c r="BC22" s="70">
        <v>0</v>
      </c>
      <c r="BD22" s="70">
        <v>0</v>
      </c>
      <c r="BE22" s="70">
        <v>0</v>
      </c>
      <c r="BF22" s="70">
        <v>1.64936182142E-2</v>
      </c>
      <c r="BG22" s="70">
        <v>0</v>
      </c>
      <c r="BH22" s="70">
        <v>0</v>
      </c>
      <c r="BI22" s="70">
        <v>0</v>
      </c>
      <c r="BJ22" s="70">
        <v>0</v>
      </c>
      <c r="BK22" s="75">
        <f t="shared" si="3"/>
        <v>157.84220270039191</v>
      </c>
    </row>
    <row r="23" spans="1:63">
      <c r="A23" s="6"/>
      <c r="B23" s="10" t="s">
        <v>110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6.4137122678499997E-2</v>
      </c>
      <c r="I23" s="70">
        <v>113.19928062499901</v>
      </c>
      <c r="J23" s="70">
        <v>0</v>
      </c>
      <c r="K23" s="70">
        <v>0</v>
      </c>
      <c r="L23" s="70">
        <v>0.67974386428569999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46.047165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0.52912737524929987</v>
      </c>
      <c r="AW23" s="70">
        <v>52.833031540678199</v>
      </c>
      <c r="AX23" s="70">
        <v>0</v>
      </c>
      <c r="AY23" s="70">
        <v>0</v>
      </c>
      <c r="AZ23" s="70">
        <v>15.246270840713601</v>
      </c>
      <c r="BA23" s="70">
        <v>0</v>
      </c>
      <c r="BB23" s="70">
        <v>0</v>
      </c>
      <c r="BC23" s="70">
        <v>0</v>
      </c>
      <c r="BD23" s="70">
        <v>0</v>
      </c>
      <c r="BE23" s="70">
        <v>0</v>
      </c>
      <c r="BF23" s="70">
        <v>1.0936714285000001E-3</v>
      </c>
      <c r="BG23" s="70">
        <v>0</v>
      </c>
      <c r="BH23" s="70">
        <v>0</v>
      </c>
      <c r="BI23" s="70">
        <v>0</v>
      </c>
      <c r="BJ23" s="70">
        <v>0</v>
      </c>
      <c r="BK23" s="75">
        <f t="shared" si="3"/>
        <v>228.59985004003281</v>
      </c>
    </row>
    <row r="24" spans="1:63">
      <c r="A24" s="6"/>
      <c r="B24" s="10" t="s">
        <v>111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5.7719274999800001E-2</v>
      </c>
      <c r="I24" s="70">
        <v>152.85426616728549</v>
      </c>
      <c r="J24" s="70">
        <v>0</v>
      </c>
      <c r="K24" s="70">
        <v>0</v>
      </c>
      <c r="L24" s="70">
        <v>10.833941324857001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37.132215714285699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0.53272645414279995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4.9228139463999995E-2</v>
      </c>
      <c r="AW24" s="70">
        <v>0</v>
      </c>
      <c r="AX24" s="70">
        <v>0</v>
      </c>
      <c r="AY24" s="70">
        <v>0</v>
      </c>
      <c r="AZ24" s="70">
        <v>1.3647307519282998</v>
      </c>
      <c r="BA24" s="70">
        <v>0</v>
      </c>
      <c r="BB24" s="70">
        <v>0</v>
      </c>
      <c r="BC24" s="70">
        <v>0</v>
      </c>
      <c r="BD24" s="70">
        <v>0</v>
      </c>
      <c r="BE24" s="70">
        <v>0</v>
      </c>
      <c r="BF24" s="70">
        <v>9.7481464285000003E-3</v>
      </c>
      <c r="BG24" s="70">
        <v>0</v>
      </c>
      <c r="BH24" s="70">
        <v>0</v>
      </c>
      <c r="BI24" s="70">
        <v>0</v>
      </c>
      <c r="BJ24" s="70">
        <v>0</v>
      </c>
      <c r="BK24" s="75">
        <f t="shared" si="3"/>
        <v>202.83457597339159</v>
      </c>
    </row>
    <row r="25" spans="1:63">
      <c r="A25" s="6"/>
      <c r="B25" s="10" t="s">
        <v>112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1.14826649999E-2</v>
      </c>
      <c r="I25" s="70">
        <v>66.708815714285592</v>
      </c>
      <c r="J25" s="70">
        <v>0</v>
      </c>
      <c r="K25" s="70">
        <v>0</v>
      </c>
      <c r="L25" s="70">
        <v>21.975129826642803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5.4679357142856997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6.9683543356899996E-2</v>
      </c>
      <c r="AW25" s="70">
        <v>16.423069842857</v>
      </c>
      <c r="AX25" s="70">
        <v>0</v>
      </c>
      <c r="AY25" s="70">
        <v>0</v>
      </c>
      <c r="AZ25" s="70">
        <v>3.8167824999998001</v>
      </c>
      <c r="BA25" s="70">
        <v>0</v>
      </c>
      <c r="BB25" s="70">
        <v>0</v>
      </c>
      <c r="BC25" s="70">
        <v>0</v>
      </c>
      <c r="BD25" s="70">
        <v>0</v>
      </c>
      <c r="BE25" s="70">
        <v>0</v>
      </c>
      <c r="BF25" s="70">
        <v>0</v>
      </c>
      <c r="BG25" s="70">
        <v>0</v>
      </c>
      <c r="BH25" s="70">
        <v>0</v>
      </c>
      <c r="BI25" s="70">
        <v>0</v>
      </c>
      <c r="BJ25" s="70">
        <v>0</v>
      </c>
      <c r="BK25" s="75">
        <f t="shared" si="3"/>
        <v>114.47289980642771</v>
      </c>
    </row>
    <row r="26" spans="1:63">
      <c r="A26" s="6"/>
      <c r="B26" s="10" t="s">
        <v>113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2.0244900178499999E-2</v>
      </c>
      <c r="I26" s="70">
        <v>218.86378571428551</v>
      </c>
      <c r="J26" s="70">
        <v>0</v>
      </c>
      <c r="K26" s="70">
        <v>0</v>
      </c>
      <c r="L26" s="70">
        <v>22.236560628571301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76.602324999999993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8.0260636428200013E-2</v>
      </c>
      <c r="AW26" s="70">
        <v>36.873442340856997</v>
      </c>
      <c r="AX26" s="70">
        <v>0</v>
      </c>
      <c r="AY26" s="70">
        <v>0</v>
      </c>
      <c r="AZ26" s="70">
        <v>36.217006991820895</v>
      </c>
      <c r="BA26" s="70">
        <v>0</v>
      </c>
      <c r="BB26" s="70">
        <v>0</v>
      </c>
      <c r="BC26" s="70">
        <v>0</v>
      </c>
      <c r="BD26" s="70">
        <v>0</v>
      </c>
      <c r="BE26" s="70">
        <v>0</v>
      </c>
      <c r="BF26" s="70">
        <v>8.1840026785000002E-3</v>
      </c>
      <c r="BG26" s="70">
        <v>0</v>
      </c>
      <c r="BH26" s="70">
        <v>0</v>
      </c>
      <c r="BI26" s="70">
        <v>0</v>
      </c>
      <c r="BJ26" s="70">
        <v>0</v>
      </c>
      <c r="BK26" s="75">
        <f t="shared" si="3"/>
        <v>390.90181021481988</v>
      </c>
    </row>
    <row r="27" spans="1:63">
      <c r="A27" s="6"/>
      <c r="B27" s="10" t="s">
        <v>114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4.4327815178399996E-2</v>
      </c>
      <c r="I27" s="70">
        <v>75.247383214285691</v>
      </c>
      <c r="J27" s="70">
        <v>0</v>
      </c>
      <c r="K27" s="70">
        <v>0</v>
      </c>
      <c r="L27" s="70">
        <v>2.3446648392856999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5.4527089285000005E-3</v>
      </c>
      <c r="S27" s="70">
        <v>21.810835714285698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0.14169288414269998</v>
      </c>
      <c r="AW27" s="70">
        <v>7.4428891176425998</v>
      </c>
      <c r="AX27" s="70">
        <v>0</v>
      </c>
      <c r="AY27" s="70">
        <v>0</v>
      </c>
      <c r="AZ27" s="70">
        <v>2.3251171417494003</v>
      </c>
      <c r="BA27" s="70">
        <v>0</v>
      </c>
      <c r="BB27" s="70">
        <v>0</v>
      </c>
      <c r="BC27" s="70">
        <v>0</v>
      </c>
      <c r="BD27" s="70">
        <v>0</v>
      </c>
      <c r="BE27" s="70">
        <v>0</v>
      </c>
      <c r="BF27" s="70">
        <v>9.2219717856999988E-3</v>
      </c>
      <c r="BG27" s="70">
        <v>0</v>
      </c>
      <c r="BH27" s="70">
        <v>0</v>
      </c>
      <c r="BI27" s="70">
        <v>0</v>
      </c>
      <c r="BJ27" s="70">
        <v>0</v>
      </c>
      <c r="BK27" s="75">
        <f t="shared" si="3"/>
        <v>109.3715854072844</v>
      </c>
    </row>
    <row r="28" spans="1:63">
      <c r="A28" s="6"/>
      <c r="B28" s="10" t="s">
        <v>115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4.0700843857100003E-2</v>
      </c>
      <c r="I28" s="70">
        <v>134.3998453571422</v>
      </c>
      <c r="J28" s="70">
        <v>0</v>
      </c>
      <c r="K28" s="70">
        <v>0</v>
      </c>
      <c r="L28" s="70">
        <v>34.041736448428402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48.971603571428396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0.34933397999999999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0.19421697414270001</v>
      </c>
      <c r="AW28" s="70">
        <v>7.8762590307856994</v>
      </c>
      <c r="AX28" s="70">
        <v>0</v>
      </c>
      <c r="AY28" s="70">
        <v>0</v>
      </c>
      <c r="AZ28" s="70">
        <v>14.306863042107</v>
      </c>
      <c r="BA28" s="70">
        <v>0</v>
      </c>
      <c r="BB28" s="70">
        <v>0</v>
      </c>
      <c r="BC28" s="70">
        <v>0</v>
      </c>
      <c r="BD28" s="70">
        <v>0</v>
      </c>
      <c r="BE28" s="70">
        <v>0</v>
      </c>
      <c r="BF28" s="70">
        <v>9.2330187500000004E-3</v>
      </c>
      <c r="BG28" s="70">
        <v>0</v>
      </c>
      <c r="BH28" s="70">
        <v>0</v>
      </c>
      <c r="BI28" s="70">
        <v>0</v>
      </c>
      <c r="BJ28" s="70">
        <v>0</v>
      </c>
      <c r="BK28" s="75">
        <f t="shared" si="3"/>
        <v>240.18979226664152</v>
      </c>
    </row>
    <row r="29" spans="1:63">
      <c r="A29" s="6"/>
      <c r="B29" s="10" t="s">
        <v>116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2.7228187500000001E-2</v>
      </c>
      <c r="I29" s="70">
        <v>88.687803214285708</v>
      </c>
      <c r="J29" s="70">
        <v>0</v>
      </c>
      <c r="K29" s="70">
        <v>0</v>
      </c>
      <c r="L29" s="70">
        <v>16.3369125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5.4456375000000001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0.58715684999999995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1.19606025E-2</v>
      </c>
      <c r="AW29" s="70">
        <v>0.16309912500000001</v>
      </c>
      <c r="AX29" s="70">
        <v>0</v>
      </c>
      <c r="AY29" s="70">
        <v>0</v>
      </c>
      <c r="AZ29" s="70">
        <v>14.13797581875</v>
      </c>
      <c r="BA29" s="70">
        <v>0</v>
      </c>
      <c r="BB29" s="70">
        <v>0</v>
      </c>
      <c r="BC29" s="70">
        <v>0</v>
      </c>
      <c r="BD29" s="70">
        <v>0</v>
      </c>
      <c r="BE29" s="70">
        <v>0</v>
      </c>
      <c r="BF29" s="70">
        <v>9.4597492499999998E-3</v>
      </c>
      <c r="BG29" s="70">
        <v>0</v>
      </c>
      <c r="BH29" s="70">
        <v>0</v>
      </c>
      <c r="BI29" s="70">
        <v>0</v>
      </c>
      <c r="BJ29" s="70">
        <v>4.8929737500000003</v>
      </c>
      <c r="BK29" s="75">
        <f t="shared" si="3"/>
        <v>130.30020729728571</v>
      </c>
    </row>
    <row r="30" spans="1:63">
      <c r="A30" s="6"/>
      <c r="B30" s="10" t="s">
        <v>117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0.12618052378549999</v>
      </c>
      <c r="I30" s="70">
        <v>18.0420605357141</v>
      </c>
      <c r="J30" s="70">
        <v>0</v>
      </c>
      <c r="K30" s="70">
        <v>0</v>
      </c>
      <c r="L30" s="70">
        <v>3.2428334874640998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0.27177723214279997</v>
      </c>
      <c r="AD30" s="70">
        <v>0</v>
      </c>
      <c r="AE30" s="70">
        <v>0</v>
      </c>
      <c r="AF30" s="70">
        <v>0.92387887060700002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2.3192148168189006</v>
      </c>
      <c r="AW30" s="70">
        <v>34.804421145035107</v>
      </c>
      <c r="AX30" s="70">
        <v>0</v>
      </c>
      <c r="AY30" s="70">
        <v>0</v>
      </c>
      <c r="AZ30" s="70">
        <v>70.949961841424383</v>
      </c>
      <c r="BA30" s="70">
        <v>0</v>
      </c>
      <c r="BB30" s="70">
        <v>0</v>
      </c>
      <c r="BC30" s="70">
        <v>0</v>
      </c>
      <c r="BD30" s="70">
        <v>0</v>
      </c>
      <c r="BE30" s="70">
        <v>0</v>
      </c>
      <c r="BF30" s="70">
        <v>2.28292874999E-2</v>
      </c>
      <c r="BG30" s="70">
        <v>0.10327534821419999</v>
      </c>
      <c r="BH30" s="70">
        <v>0</v>
      </c>
      <c r="BI30" s="70">
        <v>0</v>
      </c>
      <c r="BJ30" s="70">
        <v>0.65770090178559992</v>
      </c>
      <c r="BK30" s="75">
        <f t="shared" si="3"/>
        <v>131.46413399049158</v>
      </c>
    </row>
    <row r="31" spans="1:63">
      <c r="A31" s="6"/>
      <c r="B31" s="10" t="s">
        <v>118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4.67005953569E-2</v>
      </c>
      <c r="I31" s="70">
        <v>363.83021964285592</v>
      </c>
      <c r="J31" s="70">
        <v>0</v>
      </c>
      <c r="K31" s="70">
        <v>0</v>
      </c>
      <c r="L31" s="70">
        <v>0.92315130357130004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2.2807267499999999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0.1175800397142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0.86000011767810003</v>
      </c>
      <c r="AW31" s="70">
        <v>3.7308380329641002</v>
      </c>
      <c r="AX31" s="70">
        <v>0</v>
      </c>
      <c r="AY31" s="70">
        <v>0</v>
      </c>
      <c r="AZ31" s="70">
        <v>15.177491526714002</v>
      </c>
      <c r="BA31" s="70">
        <v>0</v>
      </c>
      <c r="BB31" s="70">
        <v>0</v>
      </c>
      <c r="BC31" s="70">
        <v>0</v>
      </c>
      <c r="BD31" s="70">
        <v>0</v>
      </c>
      <c r="BE31" s="70">
        <v>0</v>
      </c>
      <c r="BF31" s="70">
        <v>1.08380607142E-2</v>
      </c>
      <c r="BG31" s="70">
        <v>0</v>
      </c>
      <c r="BH31" s="70">
        <v>0</v>
      </c>
      <c r="BI31" s="70">
        <v>0</v>
      </c>
      <c r="BJ31" s="70">
        <v>0</v>
      </c>
      <c r="BK31" s="75">
        <f t="shared" si="3"/>
        <v>386.97754606956869</v>
      </c>
    </row>
    <row r="32" spans="1:63">
      <c r="A32" s="6"/>
      <c r="B32" s="10" t="s">
        <v>119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0.19178198685689998</v>
      </c>
      <c r="I32" s="70">
        <v>1.7694297264283998</v>
      </c>
      <c r="J32" s="70">
        <v>0</v>
      </c>
      <c r="K32" s="70">
        <v>0</v>
      </c>
      <c r="L32" s="70">
        <v>5.1562296524283999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5.4798071419999992E-4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2.409625156857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1.7948259368544996</v>
      </c>
      <c r="AW32" s="70">
        <v>9.8322671233922989</v>
      </c>
      <c r="AX32" s="70">
        <v>0</v>
      </c>
      <c r="AY32" s="70">
        <v>0</v>
      </c>
      <c r="AZ32" s="70">
        <v>48.912673661139493</v>
      </c>
      <c r="BA32" s="70">
        <v>0</v>
      </c>
      <c r="BB32" s="70">
        <v>0</v>
      </c>
      <c r="BC32" s="70">
        <v>0</v>
      </c>
      <c r="BD32" s="70">
        <v>0</v>
      </c>
      <c r="BE32" s="70">
        <v>0</v>
      </c>
      <c r="BF32" s="70">
        <v>5.2321062856800001E-2</v>
      </c>
      <c r="BG32" s="70">
        <v>0.10900221428570001</v>
      </c>
      <c r="BH32" s="70">
        <v>0</v>
      </c>
      <c r="BI32" s="70">
        <v>0</v>
      </c>
      <c r="BJ32" s="70">
        <v>4.5681018010712009</v>
      </c>
      <c r="BK32" s="75">
        <f t="shared" si="3"/>
        <v>74.796806302884903</v>
      </c>
    </row>
    <row r="33" spans="1:63">
      <c r="A33" s="6"/>
      <c r="B33" s="10" t="s">
        <v>120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1.0508828750000001E-2</v>
      </c>
      <c r="I33" s="70">
        <v>0</v>
      </c>
      <c r="J33" s="70">
        <v>0</v>
      </c>
      <c r="K33" s="70">
        <v>0</v>
      </c>
      <c r="L33" s="70">
        <v>0.32079582499999998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1.05651983214E-2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2.1088964857140002</v>
      </c>
      <c r="AW33" s="70">
        <v>7.3893970857142</v>
      </c>
      <c r="AX33" s="70">
        <v>0</v>
      </c>
      <c r="AY33" s="70">
        <v>0</v>
      </c>
      <c r="AZ33" s="70">
        <v>41.696682839999504</v>
      </c>
      <c r="BA33" s="70">
        <v>0</v>
      </c>
      <c r="BB33" s="70">
        <v>0</v>
      </c>
      <c r="BC33" s="70">
        <v>0</v>
      </c>
      <c r="BD33" s="70">
        <v>0</v>
      </c>
      <c r="BE33" s="70">
        <v>0</v>
      </c>
      <c r="BF33" s="70">
        <v>2.4191529999899999E-2</v>
      </c>
      <c r="BG33" s="70">
        <v>0</v>
      </c>
      <c r="BH33" s="70">
        <v>0</v>
      </c>
      <c r="BI33" s="70">
        <v>0</v>
      </c>
      <c r="BJ33" s="70">
        <v>0</v>
      </c>
      <c r="BK33" s="75">
        <f t="shared" si="3"/>
        <v>51.561037793498997</v>
      </c>
    </row>
    <row r="34" spans="1:63">
      <c r="A34" s="6"/>
      <c r="B34" s="10" t="s">
        <v>121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0.11651099553539998</v>
      </c>
      <c r="I34" s="70">
        <v>5.4191160714285003</v>
      </c>
      <c r="J34" s="70">
        <v>0</v>
      </c>
      <c r="K34" s="70">
        <v>0</v>
      </c>
      <c r="L34" s="70">
        <v>2.7860066973567998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0">
        <v>0</v>
      </c>
      <c r="AU34" s="70">
        <v>0</v>
      </c>
      <c r="AV34" s="70">
        <v>5.0776781507847</v>
      </c>
      <c r="AW34" s="70">
        <v>0.59425221428560004</v>
      </c>
      <c r="AX34" s="70">
        <v>0</v>
      </c>
      <c r="AY34" s="70">
        <v>0</v>
      </c>
      <c r="AZ34" s="70">
        <v>20.501134815283997</v>
      </c>
      <c r="BA34" s="70">
        <v>0</v>
      </c>
      <c r="BB34" s="70">
        <v>0</v>
      </c>
      <c r="BC34" s="70">
        <v>0</v>
      </c>
      <c r="BD34" s="70">
        <v>0</v>
      </c>
      <c r="BE34" s="70">
        <v>0</v>
      </c>
      <c r="BF34" s="70">
        <v>2.7011464285E-3</v>
      </c>
      <c r="BG34" s="70">
        <v>0</v>
      </c>
      <c r="BH34" s="70">
        <v>0</v>
      </c>
      <c r="BI34" s="70">
        <v>0</v>
      </c>
      <c r="BJ34" s="70">
        <v>0</v>
      </c>
      <c r="BK34" s="75">
        <f t="shared" si="3"/>
        <v>34.497400091103493</v>
      </c>
    </row>
    <row r="35" spans="1:63">
      <c r="A35" s="6"/>
      <c r="B35" s="10" t="s">
        <v>122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1.62293089285E-2</v>
      </c>
      <c r="I35" s="70">
        <v>55.190018840678398</v>
      </c>
      <c r="J35" s="70">
        <v>0</v>
      </c>
      <c r="K35" s="70">
        <v>0</v>
      </c>
      <c r="L35" s="70">
        <v>0.6311754253927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0.55033827239279998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0</v>
      </c>
      <c r="AU35" s="70">
        <v>0</v>
      </c>
      <c r="AV35" s="70">
        <v>2.02700524285E-2</v>
      </c>
      <c r="AW35" s="70">
        <v>54.792701535928401</v>
      </c>
      <c r="AX35" s="70">
        <v>0</v>
      </c>
      <c r="AY35" s="70">
        <v>0</v>
      </c>
      <c r="AZ35" s="70">
        <v>20.130148148356898</v>
      </c>
      <c r="BA35" s="70">
        <v>0</v>
      </c>
      <c r="BB35" s="70">
        <v>0</v>
      </c>
      <c r="BC35" s="70">
        <v>0</v>
      </c>
      <c r="BD35" s="70">
        <v>0</v>
      </c>
      <c r="BE35" s="70">
        <v>0</v>
      </c>
      <c r="BF35" s="70">
        <v>0</v>
      </c>
      <c r="BG35" s="70">
        <v>0</v>
      </c>
      <c r="BH35" s="70">
        <v>0</v>
      </c>
      <c r="BI35" s="70">
        <v>0</v>
      </c>
      <c r="BJ35" s="70">
        <v>0</v>
      </c>
      <c r="BK35" s="75">
        <f t="shared" si="3"/>
        <v>131.33088158410621</v>
      </c>
    </row>
    <row r="36" spans="1:63">
      <c r="A36" s="6"/>
      <c r="B36" s="10" t="s">
        <v>123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1.5120494285499999E-2</v>
      </c>
      <c r="I36" s="70">
        <v>101.12195303571411</v>
      </c>
      <c r="J36" s="70">
        <v>0</v>
      </c>
      <c r="K36" s="70">
        <v>0</v>
      </c>
      <c r="L36" s="70">
        <v>53.739769723500004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4.3260728570999997E-3</v>
      </c>
      <c r="S36" s="70">
        <v>0</v>
      </c>
      <c r="T36" s="70">
        <v>0</v>
      </c>
      <c r="U36" s="70">
        <v>0</v>
      </c>
      <c r="V36" s="70">
        <v>0.54075910714279996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0">
        <v>1.3506763392799999E-2</v>
      </c>
      <c r="AC36" s="70">
        <v>0</v>
      </c>
      <c r="AD36" s="70">
        <v>0</v>
      </c>
      <c r="AE36" s="70">
        <v>0</v>
      </c>
      <c r="AF36" s="70">
        <v>5.4027053571427999</v>
      </c>
      <c r="AG36" s="70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0</v>
      </c>
      <c r="AS36" s="70">
        <v>0</v>
      </c>
      <c r="AT36" s="70">
        <v>0</v>
      </c>
      <c r="AU36" s="70">
        <v>0</v>
      </c>
      <c r="AV36" s="70">
        <v>0.22635714628519998</v>
      </c>
      <c r="AW36" s="70">
        <v>32.794421517856797</v>
      </c>
      <c r="AX36" s="70">
        <v>0</v>
      </c>
      <c r="AY36" s="70">
        <v>0</v>
      </c>
      <c r="AZ36" s="70">
        <v>10.2090531837133</v>
      </c>
      <c r="BA36" s="70">
        <v>0</v>
      </c>
      <c r="BB36" s="70">
        <v>0</v>
      </c>
      <c r="BC36" s="70">
        <v>0</v>
      </c>
      <c r="BD36" s="70">
        <v>0</v>
      </c>
      <c r="BE36" s="70">
        <v>0</v>
      </c>
      <c r="BF36" s="70">
        <v>7.4557333928E-3</v>
      </c>
      <c r="BG36" s="70">
        <v>0</v>
      </c>
      <c r="BH36" s="70">
        <v>0</v>
      </c>
      <c r="BI36" s="70">
        <v>0</v>
      </c>
      <c r="BJ36" s="70">
        <v>0</v>
      </c>
      <c r="BK36" s="75">
        <f t="shared" si="3"/>
        <v>204.0754281352832</v>
      </c>
    </row>
    <row r="37" spans="1:63">
      <c r="A37" s="6"/>
      <c r="B37" s="10" t="s">
        <v>163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3.7422995785600002E-2</v>
      </c>
      <c r="I37" s="70">
        <v>1.0942396428571</v>
      </c>
      <c r="J37" s="70">
        <v>0</v>
      </c>
      <c r="K37" s="70">
        <v>0</v>
      </c>
      <c r="L37" s="70">
        <v>0.21910820439279999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4.3769585714000005E-3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70">
        <v>0</v>
      </c>
      <c r="AT37" s="70">
        <v>0</v>
      </c>
      <c r="AU37" s="70">
        <v>0</v>
      </c>
      <c r="AV37" s="70">
        <v>1.6217549071400998</v>
      </c>
      <c r="AW37" s="70">
        <v>5.4549774642853004</v>
      </c>
      <c r="AX37" s="70">
        <v>0</v>
      </c>
      <c r="AY37" s="70">
        <v>0</v>
      </c>
      <c r="AZ37" s="70">
        <v>28.324251608569018</v>
      </c>
      <c r="BA37" s="70">
        <v>0</v>
      </c>
      <c r="BB37" s="70">
        <v>0</v>
      </c>
      <c r="BC37" s="70">
        <v>0</v>
      </c>
      <c r="BD37" s="70">
        <v>0</v>
      </c>
      <c r="BE37" s="70">
        <v>0</v>
      </c>
      <c r="BF37" s="70">
        <v>8.2859729356899989E-2</v>
      </c>
      <c r="BG37" s="70">
        <v>0.43552714285709998</v>
      </c>
      <c r="BH37" s="70">
        <v>0</v>
      </c>
      <c r="BI37" s="70">
        <v>0</v>
      </c>
      <c r="BJ37" s="70">
        <v>0.48996803571400005</v>
      </c>
      <c r="BK37" s="75">
        <f t="shared" si="3"/>
        <v>37.764486689529313</v>
      </c>
    </row>
    <row r="38" spans="1:63">
      <c r="A38" s="6"/>
      <c r="B38" s="10" t="s">
        <v>164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0.1030478204283</v>
      </c>
      <c r="I38" s="70">
        <v>4.3116242857100001E-2</v>
      </c>
      <c r="J38" s="70">
        <v>0</v>
      </c>
      <c r="K38" s="70">
        <v>0</v>
      </c>
      <c r="L38" s="70">
        <v>0.11432285478570001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70">
        <v>0</v>
      </c>
      <c r="AR38" s="70">
        <v>0</v>
      </c>
      <c r="AS38" s="70">
        <v>0</v>
      </c>
      <c r="AT38" s="70">
        <v>0</v>
      </c>
      <c r="AU38" s="70">
        <v>0</v>
      </c>
      <c r="AV38" s="70">
        <v>1.3314115814976</v>
      </c>
      <c r="AW38" s="70">
        <v>9.5906340860711001</v>
      </c>
      <c r="AX38" s="70">
        <v>0</v>
      </c>
      <c r="AY38" s="70">
        <v>0</v>
      </c>
      <c r="AZ38" s="70">
        <v>24.548683186032587</v>
      </c>
      <c r="BA38" s="70">
        <v>0</v>
      </c>
      <c r="BB38" s="70">
        <v>0</v>
      </c>
      <c r="BC38" s="70">
        <v>0</v>
      </c>
      <c r="BD38" s="70">
        <v>0</v>
      </c>
      <c r="BE38" s="70">
        <v>0</v>
      </c>
      <c r="BF38" s="70">
        <v>8.8153496713899993E-2</v>
      </c>
      <c r="BG38" s="70">
        <v>0</v>
      </c>
      <c r="BH38" s="70">
        <v>0</v>
      </c>
      <c r="BI38" s="70">
        <v>0</v>
      </c>
      <c r="BJ38" s="70">
        <v>3.6901592571427999</v>
      </c>
      <c r="BK38" s="75">
        <f t="shared" si="3"/>
        <v>39.509528525529092</v>
      </c>
    </row>
    <row r="39" spans="1:63">
      <c r="A39" s="6"/>
      <c r="B39" s="10" t="s">
        <v>124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1.2113792857E-3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0.23621896071420001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  <c r="AU39" s="70">
        <v>0</v>
      </c>
      <c r="AV39" s="70">
        <v>1.2895061876756002</v>
      </c>
      <c r="AW39" s="70">
        <v>6.1181776208568008</v>
      </c>
      <c r="AX39" s="70">
        <v>0</v>
      </c>
      <c r="AY39" s="70">
        <v>0</v>
      </c>
      <c r="AZ39" s="70">
        <v>28.300580918854912</v>
      </c>
      <c r="BA39" s="70">
        <v>0</v>
      </c>
      <c r="BB39" s="70">
        <v>0</v>
      </c>
      <c r="BC39" s="70">
        <v>0</v>
      </c>
      <c r="BD39" s="70">
        <v>0</v>
      </c>
      <c r="BE39" s="70">
        <v>0</v>
      </c>
      <c r="BF39" s="70">
        <v>8.4316690606700009E-2</v>
      </c>
      <c r="BG39" s="70">
        <v>0</v>
      </c>
      <c r="BH39" s="70">
        <v>0</v>
      </c>
      <c r="BI39" s="70">
        <v>0</v>
      </c>
      <c r="BJ39" s="70">
        <v>1.5808257401426999</v>
      </c>
      <c r="BK39" s="75">
        <f t="shared" si="3"/>
        <v>37.610837498136611</v>
      </c>
    </row>
    <row r="40" spans="1:63">
      <c r="A40" s="6"/>
      <c r="B40" s="10" t="s">
        <v>125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0.17400949853559999</v>
      </c>
      <c r="I40" s="70">
        <v>10.620718892856999</v>
      </c>
      <c r="J40" s="70">
        <v>0</v>
      </c>
      <c r="K40" s="70">
        <v>0</v>
      </c>
      <c r="L40" s="70">
        <v>0.98565332142840012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3.9586564642699995E-2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0.57755732142850003</v>
      </c>
      <c r="AN40" s="70">
        <v>0</v>
      </c>
      <c r="AO40" s="70">
        <v>0</v>
      </c>
      <c r="AP40" s="70">
        <v>0.2310229285714</v>
      </c>
      <c r="AQ40" s="70">
        <v>0</v>
      </c>
      <c r="AR40" s="70">
        <v>0</v>
      </c>
      <c r="AS40" s="70">
        <v>0</v>
      </c>
      <c r="AT40" s="70">
        <v>0</v>
      </c>
      <c r="AU40" s="70">
        <v>0</v>
      </c>
      <c r="AV40" s="70">
        <v>1.2616028487122</v>
      </c>
      <c r="AW40" s="70">
        <v>34.746643185213806</v>
      </c>
      <c r="AX40" s="70">
        <v>0</v>
      </c>
      <c r="AY40" s="70">
        <v>0</v>
      </c>
      <c r="AZ40" s="70">
        <v>41.275020220068804</v>
      </c>
      <c r="BA40" s="70">
        <v>0</v>
      </c>
      <c r="BB40" s="70">
        <v>0</v>
      </c>
      <c r="BC40" s="70">
        <v>0</v>
      </c>
      <c r="BD40" s="70">
        <v>0</v>
      </c>
      <c r="BE40" s="70">
        <v>0</v>
      </c>
      <c r="BF40" s="70">
        <v>9.3564531071000004E-2</v>
      </c>
      <c r="BG40" s="70">
        <v>9.3564286071427993</v>
      </c>
      <c r="BH40" s="70">
        <v>0</v>
      </c>
      <c r="BI40" s="70">
        <v>0</v>
      </c>
      <c r="BJ40" s="70">
        <v>0.1963694892856</v>
      </c>
      <c r="BK40" s="75">
        <f t="shared" si="3"/>
        <v>99.558177408957818</v>
      </c>
    </row>
    <row r="41" spans="1:63">
      <c r="A41" s="6"/>
      <c r="B41" s="10" t="s">
        <v>126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8.6738545285599988E-2</v>
      </c>
      <c r="I41" s="70">
        <v>9.1150947857141009</v>
      </c>
      <c r="J41" s="70">
        <v>0</v>
      </c>
      <c r="K41" s="70">
        <v>0</v>
      </c>
      <c r="L41" s="70">
        <v>1.8400299300714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5.8057928571399998E-2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70">
        <v>1.3703069738570999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0.1156151071428</v>
      </c>
      <c r="AQ41" s="70">
        <v>0</v>
      </c>
      <c r="AR41" s="70">
        <v>0</v>
      </c>
      <c r="AS41" s="70">
        <v>0</v>
      </c>
      <c r="AT41" s="70">
        <v>0</v>
      </c>
      <c r="AU41" s="70">
        <v>0</v>
      </c>
      <c r="AV41" s="70">
        <v>0.3590576294277999</v>
      </c>
      <c r="AW41" s="70">
        <v>9.2730857096427002</v>
      </c>
      <c r="AX41" s="70">
        <v>0</v>
      </c>
      <c r="AY41" s="70">
        <v>0</v>
      </c>
      <c r="AZ41" s="70">
        <v>15.955533047606201</v>
      </c>
      <c r="BA41" s="70">
        <v>0</v>
      </c>
      <c r="BB41" s="70">
        <v>0</v>
      </c>
      <c r="BC41" s="70">
        <v>0</v>
      </c>
      <c r="BD41" s="70">
        <v>0</v>
      </c>
      <c r="BE41" s="70">
        <v>0</v>
      </c>
      <c r="BF41" s="70">
        <v>0.15954884785699999</v>
      </c>
      <c r="BG41" s="70">
        <v>0</v>
      </c>
      <c r="BH41" s="70">
        <v>0</v>
      </c>
      <c r="BI41" s="70">
        <v>0</v>
      </c>
      <c r="BJ41" s="70">
        <v>0</v>
      </c>
      <c r="BK41" s="75">
        <f t="shared" si="3"/>
        <v>38.333068505176108</v>
      </c>
    </row>
    <row r="42" spans="1:63">
      <c r="A42" s="6"/>
      <c r="B42" s="10" t="s">
        <v>127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6.6326407892700001E-2</v>
      </c>
      <c r="I42" s="70">
        <v>33.897850178571289</v>
      </c>
      <c r="J42" s="70">
        <v>0</v>
      </c>
      <c r="K42" s="70">
        <v>0</v>
      </c>
      <c r="L42" s="70">
        <v>9.3132318749999001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1.15692321428E-2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0">
        <v>0</v>
      </c>
      <c r="AE42" s="70">
        <v>0</v>
      </c>
      <c r="AF42" s="70">
        <v>2.4223400174999004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70">
        <v>0</v>
      </c>
      <c r="AS42" s="70">
        <v>0</v>
      </c>
      <c r="AT42" s="70">
        <v>0</v>
      </c>
      <c r="AU42" s="70">
        <v>0</v>
      </c>
      <c r="AV42" s="70">
        <v>5.3444143010703007</v>
      </c>
      <c r="AW42" s="70">
        <v>27.753561082142301</v>
      </c>
      <c r="AX42" s="70">
        <v>0</v>
      </c>
      <c r="AY42" s="70">
        <v>0</v>
      </c>
      <c r="AZ42" s="70">
        <v>21.911734402034501</v>
      </c>
      <c r="BA42" s="70">
        <v>0</v>
      </c>
      <c r="BB42" s="70">
        <v>0</v>
      </c>
      <c r="BC42" s="70">
        <v>0</v>
      </c>
      <c r="BD42" s="70">
        <v>0</v>
      </c>
      <c r="BE42" s="70">
        <v>0</v>
      </c>
      <c r="BF42" s="70">
        <v>3.2989745607E-2</v>
      </c>
      <c r="BG42" s="70">
        <v>0</v>
      </c>
      <c r="BH42" s="70">
        <v>0</v>
      </c>
      <c r="BI42" s="70">
        <v>0</v>
      </c>
      <c r="BJ42" s="70">
        <v>0</v>
      </c>
      <c r="BK42" s="75">
        <f t="shared" si="3"/>
        <v>100.75401724196068</v>
      </c>
    </row>
    <row r="43" spans="1:63">
      <c r="A43" s="6"/>
      <c r="B43" s="10" t="s">
        <v>128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4.6348199999999999E-2</v>
      </c>
      <c r="I43" s="70">
        <v>7.6505647232500005</v>
      </c>
      <c r="J43" s="70">
        <v>0</v>
      </c>
      <c r="K43" s="70">
        <v>0</v>
      </c>
      <c r="L43" s="70">
        <v>0.98489925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5.9469210892799995E-2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70">
        <v>0</v>
      </c>
      <c r="AA43" s="70">
        <v>0</v>
      </c>
      <c r="AB43" s="70">
        <v>0</v>
      </c>
      <c r="AC43" s="70">
        <v>0.46209699999999998</v>
      </c>
      <c r="AD43" s="70">
        <v>0</v>
      </c>
      <c r="AE43" s="70">
        <v>0</v>
      </c>
      <c r="AF43" s="70">
        <v>2.821102185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0</v>
      </c>
      <c r="AP43" s="70">
        <v>0</v>
      </c>
      <c r="AQ43" s="70">
        <v>0</v>
      </c>
      <c r="AR43" s="70">
        <v>0</v>
      </c>
      <c r="AS43" s="70">
        <v>0</v>
      </c>
      <c r="AT43" s="70">
        <v>0</v>
      </c>
      <c r="AU43" s="70">
        <v>0</v>
      </c>
      <c r="AV43" s="70">
        <v>0.24222694792839997</v>
      </c>
      <c r="AW43" s="70">
        <v>3.7891953999999997</v>
      </c>
      <c r="AX43" s="70">
        <v>0</v>
      </c>
      <c r="AY43" s="70">
        <v>0</v>
      </c>
      <c r="AZ43" s="70">
        <v>11.6956798723213</v>
      </c>
      <c r="BA43" s="70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4.6209699999999994E-3</v>
      </c>
      <c r="BG43" s="70">
        <v>0</v>
      </c>
      <c r="BH43" s="70">
        <v>0</v>
      </c>
      <c r="BI43" s="70">
        <v>0</v>
      </c>
      <c r="BJ43" s="70">
        <v>0</v>
      </c>
      <c r="BK43" s="75">
        <f t="shared" si="3"/>
        <v>27.756203759392498</v>
      </c>
    </row>
    <row r="44" spans="1:63">
      <c r="A44" s="6"/>
      <c r="B44" s="10" t="s">
        <v>129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0.1042315188571</v>
      </c>
      <c r="I44" s="70">
        <v>9.1436771428571006</v>
      </c>
      <c r="J44" s="70">
        <v>0</v>
      </c>
      <c r="K44" s="70">
        <v>0</v>
      </c>
      <c r="L44" s="70">
        <v>0.50061632357140007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0.22761471428570001</v>
      </c>
      <c r="AD44" s="70">
        <v>0</v>
      </c>
      <c r="AE44" s="70">
        <v>0</v>
      </c>
      <c r="AF44" s="70">
        <v>1.7640140357142002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70">
        <v>0</v>
      </c>
      <c r="AT44" s="70">
        <v>0</v>
      </c>
      <c r="AU44" s="70">
        <v>0</v>
      </c>
      <c r="AV44" s="70">
        <v>0.66771207717719983</v>
      </c>
      <c r="AW44" s="70">
        <v>12.011228472856599</v>
      </c>
      <c r="AX44" s="70">
        <v>0</v>
      </c>
      <c r="AY44" s="70">
        <v>0</v>
      </c>
      <c r="AZ44" s="70">
        <v>21.988400179070197</v>
      </c>
      <c r="BA44" s="70">
        <v>0</v>
      </c>
      <c r="BB44" s="70">
        <v>0</v>
      </c>
      <c r="BC44" s="70">
        <v>0</v>
      </c>
      <c r="BD44" s="70">
        <v>0</v>
      </c>
      <c r="BE44" s="70">
        <v>0</v>
      </c>
      <c r="BF44" s="70">
        <v>1.1380735714000001E-3</v>
      </c>
      <c r="BG44" s="70">
        <v>0</v>
      </c>
      <c r="BH44" s="70">
        <v>0</v>
      </c>
      <c r="BI44" s="70">
        <v>0</v>
      </c>
      <c r="BJ44" s="70">
        <v>0</v>
      </c>
      <c r="BK44" s="75">
        <f t="shared" si="3"/>
        <v>46.408632537960898</v>
      </c>
    </row>
    <row r="45" spans="1:63">
      <c r="A45" s="6"/>
      <c r="B45" s="10" t="s">
        <v>130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9.1098170499899989E-2</v>
      </c>
      <c r="I45" s="70">
        <v>0</v>
      </c>
      <c r="J45" s="70">
        <v>0</v>
      </c>
      <c r="K45" s="70">
        <v>0</v>
      </c>
      <c r="L45" s="70">
        <v>0.17275253571419999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1.71331392142E-2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0">
        <v>0</v>
      </c>
      <c r="AE45" s="70">
        <v>0</v>
      </c>
      <c r="AF45" s="70">
        <v>0.85902535714279993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70">
        <v>0</v>
      </c>
      <c r="AR45" s="70">
        <v>0</v>
      </c>
      <c r="AS45" s="70">
        <v>0</v>
      </c>
      <c r="AT45" s="70">
        <v>0</v>
      </c>
      <c r="AU45" s="70">
        <v>0</v>
      </c>
      <c r="AV45" s="70">
        <v>11.1259489169987</v>
      </c>
      <c r="AW45" s="70">
        <v>16.380124583428298</v>
      </c>
      <c r="AX45" s="70">
        <v>0</v>
      </c>
      <c r="AY45" s="70">
        <v>0</v>
      </c>
      <c r="AZ45" s="70">
        <v>27.909332333783695</v>
      </c>
      <c r="BA45" s="70">
        <v>0</v>
      </c>
      <c r="BB45" s="70">
        <v>0</v>
      </c>
      <c r="BC45" s="70">
        <v>0</v>
      </c>
      <c r="BD45" s="70">
        <v>0</v>
      </c>
      <c r="BE45" s="70">
        <v>0</v>
      </c>
      <c r="BF45" s="70">
        <v>5.95476377498E-2</v>
      </c>
      <c r="BG45" s="70">
        <v>0</v>
      </c>
      <c r="BH45" s="70">
        <v>0</v>
      </c>
      <c r="BI45" s="70">
        <v>0</v>
      </c>
      <c r="BJ45" s="70">
        <v>0.1403761971071</v>
      </c>
      <c r="BK45" s="75">
        <f t="shared" si="3"/>
        <v>56.755338871638699</v>
      </c>
    </row>
    <row r="46" spans="1:63">
      <c r="A46" s="6"/>
      <c r="B46" s="10" t="s">
        <v>131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0.1307075980356</v>
      </c>
      <c r="I46" s="70">
        <v>0</v>
      </c>
      <c r="J46" s="70">
        <v>0</v>
      </c>
      <c r="K46" s="70">
        <v>0</v>
      </c>
      <c r="L46" s="70">
        <v>1.1893214869642001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0">
        <v>0</v>
      </c>
      <c r="AS46" s="70">
        <v>0</v>
      </c>
      <c r="AT46" s="70">
        <v>0</v>
      </c>
      <c r="AU46" s="70">
        <v>0</v>
      </c>
      <c r="AV46" s="70">
        <v>5.0730709606900001E-2</v>
      </c>
      <c r="AW46" s="70">
        <v>0.55994160714279995</v>
      </c>
      <c r="AX46" s="70">
        <v>0</v>
      </c>
      <c r="AY46" s="70">
        <v>0</v>
      </c>
      <c r="AZ46" s="70">
        <v>5.0705797222138012</v>
      </c>
      <c r="BA46" s="70">
        <v>0</v>
      </c>
      <c r="BB46" s="70">
        <v>0</v>
      </c>
      <c r="BC46" s="70">
        <v>0</v>
      </c>
      <c r="BD46" s="70">
        <v>0</v>
      </c>
      <c r="BE46" s="70">
        <v>0</v>
      </c>
      <c r="BF46" s="70">
        <v>0</v>
      </c>
      <c r="BG46" s="70">
        <v>0</v>
      </c>
      <c r="BH46" s="70">
        <v>0</v>
      </c>
      <c r="BI46" s="70">
        <v>0</v>
      </c>
      <c r="BJ46" s="70">
        <v>0</v>
      </c>
      <c r="BK46" s="75">
        <f t="shared" si="3"/>
        <v>7.0012811239633015</v>
      </c>
    </row>
    <row r="47" spans="1:63">
      <c r="A47" s="6"/>
      <c r="B47" s="10" t="s">
        <v>132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0.12897896428569999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0.64489482142850008</v>
      </c>
      <c r="AC47" s="70">
        <v>2.0050893047142</v>
      </c>
      <c r="AD47" s="70">
        <v>0</v>
      </c>
      <c r="AE47" s="70">
        <v>0</v>
      </c>
      <c r="AF47" s="70">
        <v>1.7089712767855001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0</v>
      </c>
      <c r="AR47" s="70">
        <v>0</v>
      </c>
      <c r="AS47" s="70">
        <v>0</v>
      </c>
      <c r="AT47" s="70">
        <v>0</v>
      </c>
      <c r="AU47" s="70">
        <v>0</v>
      </c>
      <c r="AV47" s="70">
        <v>1.1029913783554999</v>
      </c>
      <c r="AW47" s="70">
        <v>9.1446085678568014</v>
      </c>
      <c r="AX47" s="70">
        <v>0</v>
      </c>
      <c r="AY47" s="70">
        <v>0</v>
      </c>
      <c r="AZ47" s="70">
        <v>29.260698614855805</v>
      </c>
      <c r="BA47" s="70">
        <v>0</v>
      </c>
      <c r="BB47" s="70">
        <v>0</v>
      </c>
      <c r="BC47" s="70">
        <v>0</v>
      </c>
      <c r="BD47" s="70">
        <v>0</v>
      </c>
      <c r="BE47" s="70">
        <v>0</v>
      </c>
      <c r="BF47" s="70">
        <v>5.7523702356999995E-2</v>
      </c>
      <c r="BG47" s="70">
        <v>0</v>
      </c>
      <c r="BH47" s="70">
        <v>0</v>
      </c>
      <c r="BI47" s="70">
        <v>0</v>
      </c>
      <c r="BJ47" s="70">
        <v>0.23644810714280001</v>
      </c>
      <c r="BK47" s="75">
        <f t="shared" si="3"/>
        <v>44.290204737781806</v>
      </c>
    </row>
    <row r="48" spans="1:63">
      <c r="A48" s="6"/>
      <c r="B48" s="10" t="s">
        <v>165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9.4905210000000004E-2</v>
      </c>
      <c r="I48" s="70">
        <v>1.9046343750000001</v>
      </c>
      <c r="J48" s="70">
        <v>0</v>
      </c>
      <c r="K48" s="70">
        <v>0</v>
      </c>
      <c r="L48" s="70">
        <v>6.1043309768928005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0</v>
      </c>
      <c r="AE48" s="70">
        <v>0</v>
      </c>
      <c r="AF48" s="70">
        <v>0.43309414285709996</v>
      </c>
      <c r="AG48" s="70">
        <v>0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0</v>
      </c>
      <c r="AR48" s="70">
        <v>0</v>
      </c>
      <c r="AS48" s="70">
        <v>0</v>
      </c>
      <c r="AT48" s="70">
        <v>0</v>
      </c>
      <c r="AU48" s="70">
        <v>0</v>
      </c>
      <c r="AV48" s="70">
        <v>1.0595057931411</v>
      </c>
      <c r="AW48" s="70">
        <v>11.888998030070999</v>
      </c>
      <c r="AX48" s="70">
        <v>0</v>
      </c>
      <c r="AY48" s="70">
        <v>0</v>
      </c>
      <c r="AZ48" s="70">
        <v>41.340514737211699</v>
      </c>
      <c r="BA48" s="70">
        <v>0</v>
      </c>
      <c r="BB48" s="70">
        <v>0</v>
      </c>
      <c r="BC48" s="70">
        <v>0</v>
      </c>
      <c r="BD48" s="70">
        <v>0</v>
      </c>
      <c r="BE48" s="70">
        <v>0</v>
      </c>
      <c r="BF48" s="70">
        <v>0.13743158999959998</v>
      </c>
      <c r="BG48" s="70">
        <v>0</v>
      </c>
      <c r="BH48" s="70">
        <v>0</v>
      </c>
      <c r="BI48" s="70">
        <v>0</v>
      </c>
      <c r="BJ48" s="70">
        <v>0.72543268928560001</v>
      </c>
      <c r="BK48" s="75">
        <f t="shared" si="3"/>
        <v>63.688847544458895</v>
      </c>
    </row>
    <row r="49" spans="1:63">
      <c r="A49" s="6"/>
      <c r="B49" s="10" t="s">
        <v>166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9.3725139107000005E-2</v>
      </c>
      <c r="I49" s="70">
        <v>0</v>
      </c>
      <c r="J49" s="70">
        <v>0</v>
      </c>
      <c r="K49" s="70">
        <v>0</v>
      </c>
      <c r="L49" s="70">
        <v>0.25897167803560001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0">
        <v>0</v>
      </c>
      <c r="AD49" s="70">
        <v>0</v>
      </c>
      <c r="AE49" s="70">
        <v>0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70"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1.4354189087114</v>
      </c>
      <c r="AW49" s="70">
        <v>10.7046381706784</v>
      </c>
      <c r="AX49" s="70">
        <v>0</v>
      </c>
      <c r="AY49" s="70">
        <v>0</v>
      </c>
      <c r="AZ49" s="70">
        <v>31.1931435593186</v>
      </c>
      <c r="BA49" s="70">
        <v>0</v>
      </c>
      <c r="BB49" s="70">
        <v>0</v>
      </c>
      <c r="BC49" s="70">
        <v>0</v>
      </c>
      <c r="BD49" s="70">
        <v>0</v>
      </c>
      <c r="BE49" s="70">
        <v>0</v>
      </c>
      <c r="BF49" s="70">
        <v>0.1066697476067</v>
      </c>
      <c r="BG49" s="70">
        <v>0</v>
      </c>
      <c r="BH49" s="70">
        <v>0</v>
      </c>
      <c r="BI49" s="70">
        <v>0</v>
      </c>
      <c r="BJ49" s="70">
        <v>1.1392755420712</v>
      </c>
      <c r="BK49" s="75">
        <f t="shared" si="3"/>
        <v>44.931842745528897</v>
      </c>
    </row>
    <row r="50" spans="1:63">
      <c r="A50" s="6"/>
      <c r="B50" s="10" t="s">
        <v>168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70">
        <v>9.8373595714200013E-2</v>
      </c>
      <c r="I50" s="70">
        <v>7.6325367641069999</v>
      </c>
      <c r="J50" s="70">
        <v>0</v>
      </c>
      <c r="K50" s="70">
        <v>0</v>
      </c>
      <c r="L50" s="70">
        <v>0.12831338571420001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0">
        <v>0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0</v>
      </c>
      <c r="AU50" s="70">
        <v>0</v>
      </c>
      <c r="AV50" s="70">
        <v>1.8331173513535</v>
      </c>
      <c r="AW50" s="70">
        <v>9.5185010142851993</v>
      </c>
      <c r="AX50" s="70">
        <v>0</v>
      </c>
      <c r="AY50" s="70">
        <v>0</v>
      </c>
      <c r="AZ50" s="70">
        <v>28.213076113069398</v>
      </c>
      <c r="BA50" s="70">
        <v>0</v>
      </c>
      <c r="BB50" s="70">
        <v>0</v>
      </c>
      <c r="BC50" s="70">
        <v>0</v>
      </c>
      <c r="BD50" s="70">
        <v>0</v>
      </c>
      <c r="BE50" s="70">
        <v>0</v>
      </c>
      <c r="BF50" s="70">
        <v>7.1433041785400012E-2</v>
      </c>
      <c r="BG50" s="70">
        <v>0</v>
      </c>
      <c r="BH50" s="70">
        <v>0</v>
      </c>
      <c r="BI50" s="70">
        <v>0</v>
      </c>
      <c r="BJ50" s="70">
        <v>0.55364882857129993</v>
      </c>
      <c r="BK50" s="75">
        <f t="shared" si="3"/>
        <v>48.049000094600189</v>
      </c>
    </row>
    <row r="51" spans="1:63">
      <c r="A51" s="6"/>
      <c r="B51" s="10" t="s">
        <v>169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7.2580552856999991E-2</v>
      </c>
      <c r="I51" s="70">
        <v>0</v>
      </c>
      <c r="J51" s="70">
        <v>0</v>
      </c>
      <c r="K51" s="70">
        <v>0</v>
      </c>
      <c r="L51" s="70">
        <v>1.1422764734999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70">
        <v>0</v>
      </c>
      <c r="AT51" s="70">
        <v>0</v>
      </c>
      <c r="AU51" s="70">
        <v>0</v>
      </c>
      <c r="AV51" s="70">
        <v>1.1611051238907997</v>
      </c>
      <c r="AW51" s="70">
        <v>8.4510267626425009</v>
      </c>
      <c r="AX51" s="70">
        <v>0</v>
      </c>
      <c r="AY51" s="70">
        <v>0</v>
      </c>
      <c r="AZ51" s="70">
        <v>20.069913378319196</v>
      </c>
      <c r="BA51" s="70">
        <v>0</v>
      </c>
      <c r="BB51" s="70">
        <v>0</v>
      </c>
      <c r="BC51" s="70">
        <v>0</v>
      </c>
      <c r="BD51" s="70">
        <v>0</v>
      </c>
      <c r="BE51" s="70">
        <v>0</v>
      </c>
      <c r="BF51" s="70">
        <v>0.20498642907079997</v>
      </c>
      <c r="BG51" s="70">
        <v>0</v>
      </c>
      <c r="BH51" s="70">
        <v>0</v>
      </c>
      <c r="BI51" s="70">
        <v>0</v>
      </c>
      <c r="BJ51" s="70">
        <v>0.96735144999970002</v>
      </c>
      <c r="BK51" s="75">
        <f t="shared" si="3"/>
        <v>32.069240170279897</v>
      </c>
    </row>
    <row r="52" spans="1:63">
      <c r="A52" s="6"/>
      <c r="B52" s="10" t="s">
        <v>172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2.6758392856999999E-3</v>
      </c>
      <c r="I52" s="70">
        <v>0</v>
      </c>
      <c r="J52" s="70">
        <v>0</v>
      </c>
      <c r="K52" s="70">
        <v>0</v>
      </c>
      <c r="L52" s="70">
        <v>2.3119251428570999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0">
        <v>0</v>
      </c>
      <c r="AG52" s="70">
        <v>0</v>
      </c>
      <c r="AH52" s="70">
        <v>0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0</v>
      </c>
      <c r="AQ52" s="70">
        <v>0</v>
      </c>
      <c r="AR52" s="70">
        <v>0</v>
      </c>
      <c r="AS52" s="70">
        <v>0</v>
      </c>
      <c r="AT52" s="70">
        <v>0</v>
      </c>
      <c r="AU52" s="70">
        <v>0</v>
      </c>
      <c r="AV52" s="70">
        <v>0.73484413681989991</v>
      </c>
      <c r="AW52" s="70">
        <v>9.2259787857141013</v>
      </c>
      <c r="AX52" s="70">
        <v>0</v>
      </c>
      <c r="AY52" s="70">
        <v>0</v>
      </c>
      <c r="AZ52" s="70">
        <v>9.5609573510702983</v>
      </c>
      <c r="BA52" s="70">
        <v>0</v>
      </c>
      <c r="BB52" s="70">
        <v>0</v>
      </c>
      <c r="BC52" s="70">
        <v>0</v>
      </c>
      <c r="BD52" s="70">
        <v>0</v>
      </c>
      <c r="BE52" s="70">
        <v>0</v>
      </c>
      <c r="BF52" s="70">
        <v>7.3411902857E-2</v>
      </c>
      <c r="BG52" s="70">
        <v>0.63995228571420004</v>
      </c>
      <c r="BH52" s="70">
        <v>0</v>
      </c>
      <c r="BI52" s="70">
        <v>0</v>
      </c>
      <c r="BJ52" s="70">
        <v>0.21331742857129998</v>
      </c>
      <c r="BK52" s="75">
        <f t="shared" si="3"/>
        <v>22.763062872889602</v>
      </c>
    </row>
    <row r="53" spans="1:63">
      <c r="A53" s="6"/>
      <c r="B53" s="10" t="s">
        <v>177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0.1562929199999</v>
      </c>
      <c r="I53" s="70">
        <v>19.185753342856998</v>
      </c>
      <c r="J53" s="70">
        <v>0</v>
      </c>
      <c r="K53" s="70">
        <v>0</v>
      </c>
      <c r="L53" s="70">
        <v>0.70172331428549994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1.0632171428499999E-2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0.74836680557129998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1.4875315292117002</v>
      </c>
      <c r="AW53" s="70">
        <v>6.1052801235355005</v>
      </c>
      <c r="AX53" s="70">
        <v>0</v>
      </c>
      <c r="AY53" s="70">
        <v>0</v>
      </c>
      <c r="AZ53" s="70">
        <v>19.4506579836046</v>
      </c>
      <c r="BA53" s="70">
        <v>0</v>
      </c>
      <c r="BB53" s="70">
        <v>0</v>
      </c>
      <c r="BC53" s="70">
        <v>0</v>
      </c>
      <c r="BD53" s="70">
        <v>0</v>
      </c>
      <c r="BE53" s="70">
        <v>0</v>
      </c>
      <c r="BF53" s="70">
        <v>8.0105516999799994E-2</v>
      </c>
      <c r="BG53" s="70">
        <v>0.26489919642850002</v>
      </c>
      <c r="BH53" s="70">
        <v>0</v>
      </c>
      <c r="BI53" s="70">
        <v>0</v>
      </c>
      <c r="BJ53" s="70">
        <v>0.68873791071419999</v>
      </c>
      <c r="BK53" s="75">
        <f t="shared" si="3"/>
        <v>48.879980814636504</v>
      </c>
    </row>
    <row r="54" spans="1:63">
      <c r="A54" s="6"/>
      <c r="B54" s="10" t="s">
        <v>182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0.20910364285689997</v>
      </c>
      <c r="I54" s="70">
        <v>5.7503501785699997E-2</v>
      </c>
      <c r="J54" s="70">
        <v>0</v>
      </c>
      <c r="K54" s="70">
        <v>0</v>
      </c>
      <c r="L54" s="70">
        <v>0.37638655714269997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2.61379553571E-2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70">
        <v>0</v>
      </c>
      <c r="Y54" s="70">
        <v>0</v>
      </c>
      <c r="Z54" s="70">
        <v>0</v>
      </c>
      <c r="AA54" s="70">
        <v>0</v>
      </c>
      <c r="AB54" s="70">
        <v>0</v>
      </c>
      <c r="AC54" s="70">
        <v>0</v>
      </c>
      <c r="AD54" s="70">
        <v>0</v>
      </c>
      <c r="AE54" s="70">
        <v>0</v>
      </c>
      <c r="AF54" s="70">
        <v>7.9680290017857001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0</v>
      </c>
      <c r="AR54" s="70">
        <v>0</v>
      </c>
      <c r="AS54" s="70">
        <v>0</v>
      </c>
      <c r="AT54" s="70">
        <v>0</v>
      </c>
      <c r="AU54" s="70">
        <v>0</v>
      </c>
      <c r="AV54" s="70">
        <v>0.72884325957049989</v>
      </c>
      <c r="AW54" s="70">
        <v>9.2244642285712999</v>
      </c>
      <c r="AX54" s="70">
        <v>0</v>
      </c>
      <c r="AY54" s="70">
        <v>0</v>
      </c>
      <c r="AZ54" s="70">
        <v>21.0973097028557</v>
      </c>
      <c r="BA54" s="70">
        <v>0</v>
      </c>
      <c r="BB54" s="70">
        <v>0</v>
      </c>
      <c r="BC54" s="70">
        <v>0</v>
      </c>
      <c r="BD54" s="70">
        <v>0</v>
      </c>
      <c r="BE54" s="70">
        <v>0</v>
      </c>
      <c r="BF54" s="70">
        <v>1.6695862857100001E-2</v>
      </c>
      <c r="BG54" s="70">
        <v>0</v>
      </c>
      <c r="BH54" s="70">
        <v>0</v>
      </c>
      <c r="BI54" s="70">
        <v>0</v>
      </c>
      <c r="BJ54" s="70">
        <v>5.7392028571400001E-2</v>
      </c>
      <c r="BK54" s="75">
        <f t="shared" si="3"/>
        <v>39.761865741354093</v>
      </c>
    </row>
    <row r="55" spans="1:63">
      <c r="A55" s="6"/>
      <c r="B55" s="10" t="s">
        <v>183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0.13054127785709999</v>
      </c>
      <c r="I55" s="70">
        <v>1.4768615464285</v>
      </c>
      <c r="J55" s="70">
        <v>0.13936419642850001</v>
      </c>
      <c r="K55" s="70">
        <v>0</v>
      </c>
      <c r="L55" s="70">
        <v>0.10360421428570001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70">
        <v>0</v>
      </c>
      <c r="AA55" s="70">
        <v>0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0.88096315807130021</v>
      </c>
      <c r="AW55" s="70">
        <v>7.2383850000000001</v>
      </c>
      <c r="AX55" s="70">
        <v>0</v>
      </c>
      <c r="AY55" s="70">
        <v>0</v>
      </c>
      <c r="AZ55" s="70">
        <v>20.8257284101071</v>
      </c>
      <c r="BA55" s="70">
        <v>0</v>
      </c>
      <c r="BB55" s="70">
        <v>0</v>
      </c>
      <c r="BC55" s="70">
        <v>0</v>
      </c>
      <c r="BD55" s="70">
        <v>0</v>
      </c>
      <c r="BE55" s="70">
        <v>0</v>
      </c>
      <c r="BF55" s="70">
        <v>1.0340549999999999E-3</v>
      </c>
      <c r="BG55" s="70">
        <v>0</v>
      </c>
      <c r="BH55" s="70">
        <v>0</v>
      </c>
      <c r="BI55" s="70">
        <v>0</v>
      </c>
      <c r="BJ55" s="70">
        <v>1.0340549999999999</v>
      </c>
      <c r="BK55" s="75">
        <f t="shared" si="3"/>
        <v>31.830536858178199</v>
      </c>
    </row>
    <row r="56" spans="1:63">
      <c r="A56" s="6"/>
      <c r="B56" s="10" t="s">
        <v>184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133.85332035714271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10.56317540875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0</v>
      </c>
      <c r="AU56" s="70">
        <v>0</v>
      </c>
      <c r="AV56" s="70">
        <v>8.4225431392399991E-2</v>
      </c>
      <c r="AW56" s="70">
        <v>2.0430671428569998</v>
      </c>
      <c r="AX56" s="70">
        <v>0</v>
      </c>
      <c r="AY56" s="70">
        <v>0</v>
      </c>
      <c r="AZ56" s="70">
        <v>5.1076678571399997E-2</v>
      </c>
      <c r="BA56" s="70">
        <v>0</v>
      </c>
      <c r="BB56" s="70">
        <v>0</v>
      </c>
      <c r="BC56" s="70">
        <v>0</v>
      </c>
      <c r="BD56" s="70">
        <v>0</v>
      </c>
      <c r="BE56" s="70">
        <v>0</v>
      </c>
      <c r="BF56" s="70">
        <v>2.5538339284999997E-3</v>
      </c>
      <c r="BG56" s="70">
        <v>43.925943571428505</v>
      </c>
      <c r="BH56" s="70">
        <v>0</v>
      </c>
      <c r="BI56" s="70">
        <v>0</v>
      </c>
      <c r="BJ56" s="70">
        <v>0</v>
      </c>
      <c r="BK56" s="75">
        <f t="shared" si="3"/>
        <v>190.52336242407051</v>
      </c>
    </row>
    <row r="57" spans="1:63">
      <c r="A57" s="6"/>
      <c r="B57" s="10" t="s">
        <v>133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1.3744620000000001E-2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70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0">
        <v>0</v>
      </c>
      <c r="AS57" s="70">
        <v>0</v>
      </c>
      <c r="AT57" s="70">
        <v>0</v>
      </c>
      <c r="AU57" s="70">
        <v>0</v>
      </c>
      <c r="AV57" s="70">
        <v>0.18583529571390001</v>
      </c>
      <c r="AW57" s="70">
        <v>1.7037923394642001</v>
      </c>
      <c r="AX57" s="70">
        <v>0</v>
      </c>
      <c r="AY57" s="70">
        <v>0</v>
      </c>
      <c r="AZ57" s="70">
        <v>4.1570196428211998</v>
      </c>
      <c r="BA57" s="70">
        <v>0</v>
      </c>
      <c r="BB57" s="70">
        <v>0</v>
      </c>
      <c r="BC57" s="70">
        <v>0</v>
      </c>
      <c r="BD57" s="70">
        <v>0</v>
      </c>
      <c r="BE57" s="70">
        <v>0</v>
      </c>
      <c r="BF57" s="70">
        <v>3.2699105535600001E-2</v>
      </c>
      <c r="BG57" s="70">
        <v>0</v>
      </c>
      <c r="BH57" s="70">
        <v>0</v>
      </c>
      <c r="BI57" s="70">
        <v>0</v>
      </c>
      <c r="BJ57" s="70">
        <v>0</v>
      </c>
      <c r="BK57" s="75">
        <f t="shared" si="3"/>
        <v>6.0930910035348997</v>
      </c>
    </row>
    <row r="58" spans="1:63">
      <c r="A58" s="6"/>
      <c r="B58" s="10" t="s">
        <v>134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6.181264284999999E-4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70">
        <v>0</v>
      </c>
      <c r="AA58" s="70">
        <v>0</v>
      </c>
      <c r="AB58" s="70">
        <v>3.4699995000000004E-2</v>
      </c>
      <c r="AC58" s="70">
        <v>0.41551025707130002</v>
      </c>
      <c r="AD58" s="70">
        <v>0</v>
      </c>
      <c r="AE58" s="70">
        <v>0</v>
      </c>
      <c r="AF58" s="70">
        <v>2.0720279703927003</v>
      </c>
      <c r="AG58" s="70">
        <v>0</v>
      </c>
      <c r="AH58" s="70">
        <v>0</v>
      </c>
      <c r="AI58" s="70"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70">
        <v>0</v>
      </c>
      <c r="AR58" s="70">
        <v>0</v>
      </c>
      <c r="AS58" s="70">
        <v>0</v>
      </c>
      <c r="AT58" s="70">
        <v>0</v>
      </c>
      <c r="AU58" s="70">
        <v>0</v>
      </c>
      <c r="AV58" s="70">
        <v>0.17140931374769994</v>
      </c>
      <c r="AW58" s="70">
        <v>0.77251721603559997</v>
      </c>
      <c r="AX58" s="70">
        <v>0</v>
      </c>
      <c r="AY58" s="70">
        <v>0</v>
      </c>
      <c r="AZ58" s="70">
        <v>1.9437869209973002</v>
      </c>
      <c r="BA58" s="70">
        <v>0</v>
      </c>
      <c r="BB58" s="70">
        <v>0</v>
      </c>
      <c r="BC58" s="70">
        <v>0</v>
      </c>
      <c r="BD58" s="70">
        <v>0</v>
      </c>
      <c r="BE58" s="70">
        <v>0</v>
      </c>
      <c r="BF58" s="70">
        <v>5.5581456424000008E-3</v>
      </c>
      <c r="BG58" s="70">
        <v>0</v>
      </c>
      <c r="BH58" s="70">
        <v>0</v>
      </c>
      <c r="BI58" s="70">
        <v>0</v>
      </c>
      <c r="BJ58" s="70">
        <v>1.2362528571299998E-2</v>
      </c>
      <c r="BK58" s="75">
        <f t="shared" si="3"/>
        <v>5.4284904738868001</v>
      </c>
    </row>
    <row r="59" spans="1:63">
      <c r="A59" s="6"/>
      <c r="B59" s="10" t="s">
        <v>135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9.6664276785499992E-2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6.2882642142700007E-2</v>
      </c>
      <c r="S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Y59" s="70">
        <v>0</v>
      </c>
      <c r="Z59" s="70">
        <v>0</v>
      </c>
      <c r="AA59" s="70"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0.98034155357140007</v>
      </c>
      <c r="AG59" s="70">
        <v>0</v>
      </c>
      <c r="AH59" s="70">
        <v>0</v>
      </c>
      <c r="AI59" s="70">
        <v>0</v>
      </c>
      <c r="AJ59" s="70">
        <v>0</v>
      </c>
      <c r="AK59" s="70">
        <v>0</v>
      </c>
      <c r="AL59" s="70">
        <v>2.2145600000000001E-2</v>
      </c>
      <c r="AM59" s="70">
        <v>0</v>
      </c>
      <c r="AN59" s="70">
        <v>0</v>
      </c>
      <c r="AO59" s="70">
        <v>0</v>
      </c>
      <c r="AP59" s="70">
        <v>0</v>
      </c>
      <c r="AQ59" s="70">
        <v>0</v>
      </c>
      <c r="AR59" s="70">
        <v>0</v>
      </c>
      <c r="AS59" s="70">
        <v>0</v>
      </c>
      <c r="AT59" s="70">
        <v>0</v>
      </c>
      <c r="AU59" s="70">
        <v>0</v>
      </c>
      <c r="AV59" s="70">
        <v>20.951409978636715</v>
      </c>
      <c r="AW59" s="70">
        <v>3.8454371843924999</v>
      </c>
      <c r="AX59" s="70">
        <v>0</v>
      </c>
      <c r="AY59" s="70">
        <v>0</v>
      </c>
      <c r="AZ59" s="70">
        <v>48.5898153270306</v>
      </c>
      <c r="BA59" s="70">
        <v>0</v>
      </c>
      <c r="BB59" s="70">
        <v>0</v>
      </c>
      <c r="BC59" s="70">
        <v>0</v>
      </c>
      <c r="BD59" s="70">
        <v>0</v>
      </c>
      <c r="BE59" s="70">
        <v>0</v>
      </c>
      <c r="BF59" s="70">
        <v>4.4311128475682002</v>
      </c>
      <c r="BG59" s="70">
        <v>6.0565152428500003E-2</v>
      </c>
      <c r="BH59" s="70">
        <v>0</v>
      </c>
      <c r="BI59" s="70">
        <v>0</v>
      </c>
      <c r="BJ59" s="70">
        <v>7.1682622022131985</v>
      </c>
      <c r="BK59" s="75">
        <f t="shared" si="3"/>
        <v>86.208636764769309</v>
      </c>
    </row>
    <row r="60" spans="1:63">
      <c r="A60" s="6"/>
      <c r="B60" s="10" t="s">
        <v>136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70">
        <v>2.8006459035699999E-2</v>
      </c>
      <c r="I60" s="70">
        <v>0</v>
      </c>
      <c r="J60" s="70">
        <v>0</v>
      </c>
      <c r="K60" s="70">
        <v>0</v>
      </c>
      <c r="L60" s="70">
        <v>2.8027699999999999E-2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1.401385E-2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0</v>
      </c>
      <c r="Z60" s="70">
        <v>0</v>
      </c>
      <c r="AA60" s="70"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0</v>
      </c>
      <c r="AP60" s="70">
        <v>0</v>
      </c>
      <c r="AQ60" s="70">
        <v>0</v>
      </c>
      <c r="AR60" s="70">
        <v>0</v>
      </c>
      <c r="AS60" s="70">
        <v>0</v>
      </c>
      <c r="AT60" s="70">
        <v>0</v>
      </c>
      <c r="AU60" s="70">
        <v>0</v>
      </c>
      <c r="AV60" s="70">
        <v>10.466243925598992</v>
      </c>
      <c r="AW60" s="70">
        <v>4.7836354122853004</v>
      </c>
      <c r="AX60" s="70">
        <v>0</v>
      </c>
      <c r="AY60" s="70">
        <v>0</v>
      </c>
      <c r="AZ60" s="70">
        <v>45.944580917564672</v>
      </c>
      <c r="BA60" s="70">
        <v>0</v>
      </c>
      <c r="BB60" s="70">
        <v>0</v>
      </c>
      <c r="BC60" s="70">
        <v>0</v>
      </c>
      <c r="BD60" s="70">
        <v>0</v>
      </c>
      <c r="BE60" s="70">
        <v>0</v>
      </c>
      <c r="BF60" s="70">
        <v>1.1707119567120003</v>
      </c>
      <c r="BG60" s="70">
        <v>0.2074789821428</v>
      </c>
      <c r="BH60" s="70">
        <v>0</v>
      </c>
      <c r="BI60" s="70">
        <v>0</v>
      </c>
      <c r="BJ60" s="70">
        <v>2.5617480965707999</v>
      </c>
      <c r="BK60" s="75">
        <f t="shared" si="3"/>
        <v>65.204447299910257</v>
      </c>
    </row>
    <row r="61" spans="1:63">
      <c r="A61" s="6"/>
      <c r="B61" s="10" t="s">
        <v>137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7.4429365392799998E-2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5.15042489642E-2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70">
        <v>0</v>
      </c>
      <c r="AC61" s="70">
        <v>0</v>
      </c>
      <c r="AD61" s="70">
        <v>0</v>
      </c>
      <c r="AE61" s="70">
        <v>0</v>
      </c>
      <c r="AF61" s="70">
        <v>0.79844423214280003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0</v>
      </c>
      <c r="AP61" s="70">
        <v>0</v>
      </c>
      <c r="AQ61" s="70">
        <v>0</v>
      </c>
      <c r="AR61" s="70">
        <v>0</v>
      </c>
      <c r="AS61" s="70">
        <v>0</v>
      </c>
      <c r="AT61" s="70">
        <v>0</v>
      </c>
      <c r="AU61" s="70">
        <v>0</v>
      </c>
      <c r="AV61" s="70">
        <v>7.8488723856375975</v>
      </c>
      <c r="AW61" s="70">
        <v>10.241597134392601</v>
      </c>
      <c r="AX61" s="70">
        <v>0</v>
      </c>
      <c r="AY61" s="70">
        <v>0</v>
      </c>
      <c r="AZ61" s="70">
        <v>33.197295986782521</v>
      </c>
      <c r="BA61" s="70">
        <v>0</v>
      </c>
      <c r="BB61" s="70">
        <v>0</v>
      </c>
      <c r="BC61" s="70">
        <v>0</v>
      </c>
      <c r="BD61" s="70">
        <v>0</v>
      </c>
      <c r="BE61" s="70">
        <v>0</v>
      </c>
      <c r="BF61" s="70">
        <v>1.3504424056053999</v>
      </c>
      <c r="BG61" s="70">
        <v>0</v>
      </c>
      <c r="BH61" s="70">
        <v>0</v>
      </c>
      <c r="BI61" s="70">
        <v>0</v>
      </c>
      <c r="BJ61" s="70">
        <v>1.0860784464283</v>
      </c>
      <c r="BK61" s="75">
        <f t="shared" si="3"/>
        <v>54.648664205346222</v>
      </c>
    </row>
    <row r="62" spans="1:63">
      <c r="A62" s="6"/>
      <c r="B62" s="10" t="s">
        <v>138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3.8996422857000002E-2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70">
        <v>0</v>
      </c>
      <c r="AA62" s="70">
        <v>0</v>
      </c>
      <c r="AB62" s="70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0">
        <v>0</v>
      </c>
      <c r="AS62" s="70">
        <v>0</v>
      </c>
      <c r="AT62" s="70">
        <v>0</v>
      </c>
      <c r="AU62" s="70">
        <v>0</v>
      </c>
      <c r="AV62" s="70">
        <v>7.3745860335322977</v>
      </c>
      <c r="AW62" s="70">
        <v>1.1008787608926001</v>
      </c>
      <c r="AX62" s="70">
        <v>0</v>
      </c>
      <c r="AY62" s="70">
        <v>0</v>
      </c>
      <c r="AZ62" s="70">
        <v>15.645733652532398</v>
      </c>
      <c r="BA62" s="70">
        <v>0</v>
      </c>
      <c r="BB62" s="70">
        <v>0</v>
      </c>
      <c r="BC62" s="70">
        <v>0</v>
      </c>
      <c r="BD62" s="70">
        <v>0</v>
      </c>
      <c r="BE62" s="70">
        <v>0</v>
      </c>
      <c r="BF62" s="70">
        <v>1.4016346770696995</v>
      </c>
      <c r="BG62" s="70">
        <v>0</v>
      </c>
      <c r="BH62" s="70">
        <v>0</v>
      </c>
      <c r="BI62" s="70">
        <v>0</v>
      </c>
      <c r="BJ62" s="70">
        <v>2.1753750139993002</v>
      </c>
      <c r="BK62" s="75">
        <f t="shared" si="3"/>
        <v>27.737204560883299</v>
      </c>
    </row>
    <row r="63" spans="1:63">
      <c r="A63" s="6"/>
      <c r="B63" s="10" t="s">
        <v>139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6.8317011428399993E-2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7.8279908927999988E-3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0">
        <v>0</v>
      </c>
      <c r="AB63" s="70">
        <v>0</v>
      </c>
      <c r="AC63" s="70">
        <v>0.13927285714279999</v>
      </c>
      <c r="AD63" s="70">
        <v>0</v>
      </c>
      <c r="AE63" s="70">
        <v>0</v>
      </c>
      <c r="AF63" s="70">
        <v>7.6600071428500005E-2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0</v>
      </c>
      <c r="AU63" s="70">
        <v>0</v>
      </c>
      <c r="AV63" s="70">
        <v>7.2680773304223978</v>
      </c>
      <c r="AW63" s="70">
        <v>6.9001161552849997</v>
      </c>
      <c r="AX63" s="70">
        <v>0</v>
      </c>
      <c r="AY63" s="70">
        <v>0</v>
      </c>
      <c r="AZ63" s="70">
        <v>38.749460333495286</v>
      </c>
      <c r="BA63" s="70">
        <v>0</v>
      </c>
      <c r="BB63" s="70">
        <v>0</v>
      </c>
      <c r="BC63" s="70">
        <v>0</v>
      </c>
      <c r="BD63" s="70">
        <v>0</v>
      </c>
      <c r="BE63" s="70">
        <v>0</v>
      </c>
      <c r="BF63" s="70">
        <v>1.2218489964625998</v>
      </c>
      <c r="BG63" s="70">
        <v>0</v>
      </c>
      <c r="BH63" s="70">
        <v>0</v>
      </c>
      <c r="BI63" s="70">
        <v>0</v>
      </c>
      <c r="BJ63" s="70">
        <v>0.85285483928540007</v>
      </c>
      <c r="BK63" s="75">
        <f t="shared" si="3"/>
        <v>55.284375585843179</v>
      </c>
    </row>
    <row r="64" spans="1:63">
      <c r="A64" s="6"/>
      <c r="B64" s="10" t="s">
        <v>140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70">
        <v>1.1892807142799999E-2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3.5678421428500001E-2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70">
        <v>0</v>
      </c>
      <c r="AA64" s="70">
        <v>0</v>
      </c>
      <c r="AB64" s="70">
        <v>0</v>
      </c>
      <c r="AC64" s="70">
        <v>0</v>
      </c>
      <c r="AD64" s="70">
        <v>0</v>
      </c>
      <c r="AE64" s="70">
        <v>0</v>
      </c>
      <c r="AF64" s="70">
        <v>5.8251678571399998E-2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70"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3.1458888040329001</v>
      </c>
      <c r="AW64" s="70">
        <v>1.4668937697855002</v>
      </c>
      <c r="AX64" s="70">
        <v>0</v>
      </c>
      <c r="AY64" s="70">
        <v>0</v>
      </c>
      <c r="AZ64" s="70">
        <v>21.142281638141004</v>
      </c>
      <c r="BA64" s="70">
        <v>0</v>
      </c>
      <c r="BB64" s="70">
        <v>0</v>
      </c>
      <c r="BC64" s="70">
        <v>0</v>
      </c>
      <c r="BD64" s="70">
        <v>0</v>
      </c>
      <c r="BE64" s="70">
        <v>0</v>
      </c>
      <c r="BF64" s="70">
        <v>0.72910400357010019</v>
      </c>
      <c r="BG64" s="70">
        <v>0</v>
      </c>
      <c r="BH64" s="70">
        <v>0</v>
      </c>
      <c r="BI64" s="70">
        <v>0</v>
      </c>
      <c r="BJ64" s="70">
        <v>2.4057119142854</v>
      </c>
      <c r="BK64" s="75">
        <f t="shared" si="3"/>
        <v>28.995703036957604</v>
      </c>
    </row>
    <row r="65" spans="1:63">
      <c r="A65" s="6"/>
      <c r="B65" s="10" t="s">
        <v>141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1.1685189285000001E-3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0">
        <v>0</v>
      </c>
      <c r="Z65" s="70">
        <v>0</v>
      </c>
      <c r="AA65" s="70">
        <v>0</v>
      </c>
      <c r="AB65" s="70">
        <v>0</v>
      </c>
      <c r="AC65" s="70">
        <v>0</v>
      </c>
      <c r="AD65" s="70">
        <v>0</v>
      </c>
      <c r="AE65" s="70">
        <v>0</v>
      </c>
      <c r="AF65" s="70">
        <v>0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0</v>
      </c>
      <c r="AO65" s="70">
        <v>0</v>
      </c>
      <c r="AP65" s="70">
        <v>0</v>
      </c>
      <c r="AQ65" s="70">
        <v>0</v>
      </c>
      <c r="AR65" s="70">
        <v>0</v>
      </c>
      <c r="AS65" s="70">
        <v>0</v>
      </c>
      <c r="AT65" s="70">
        <v>0</v>
      </c>
      <c r="AU65" s="70">
        <v>0</v>
      </c>
      <c r="AV65" s="70">
        <v>2.4403950926034996</v>
      </c>
      <c r="AW65" s="70">
        <v>7.5510586599998</v>
      </c>
      <c r="AX65" s="70">
        <v>0</v>
      </c>
      <c r="AY65" s="70">
        <v>0</v>
      </c>
      <c r="AZ65" s="70">
        <v>19.86187445678409</v>
      </c>
      <c r="BA65" s="70">
        <v>0</v>
      </c>
      <c r="BB65" s="70">
        <v>0</v>
      </c>
      <c r="BC65" s="70">
        <v>0</v>
      </c>
      <c r="BD65" s="70">
        <v>0</v>
      </c>
      <c r="BE65" s="70">
        <v>0</v>
      </c>
      <c r="BF65" s="70">
        <v>0.35825037928449999</v>
      </c>
      <c r="BG65" s="70">
        <v>0</v>
      </c>
      <c r="BH65" s="70">
        <v>0</v>
      </c>
      <c r="BI65" s="70">
        <v>0</v>
      </c>
      <c r="BJ65" s="70">
        <v>1.1228434285713</v>
      </c>
      <c r="BK65" s="75">
        <f t="shared" si="3"/>
        <v>31.33559053617169</v>
      </c>
    </row>
    <row r="66" spans="1:63">
      <c r="A66" s="6"/>
      <c r="B66" s="10" t="s">
        <v>167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2.8715607141999999E-3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5.7431214280000001E-4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70">
        <v>0</v>
      </c>
      <c r="AA66" s="70">
        <v>0</v>
      </c>
      <c r="AB66" s="70">
        <v>4.9036728000000002E-2</v>
      </c>
      <c r="AC66" s="70">
        <v>0</v>
      </c>
      <c r="AD66" s="70">
        <v>0</v>
      </c>
      <c r="AE66" s="70">
        <v>0</v>
      </c>
      <c r="AF66" s="70">
        <v>0.41957286428560003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0">
        <v>0</v>
      </c>
      <c r="AS66" s="70">
        <v>0</v>
      </c>
      <c r="AT66" s="70">
        <v>0</v>
      </c>
      <c r="AU66" s="70">
        <v>0</v>
      </c>
      <c r="AV66" s="70">
        <v>3.8685757865316996</v>
      </c>
      <c r="AW66" s="70">
        <v>1.5435745482856</v>
      </c>
      <c r="AX66" s="70">
        <v>0</v>
      </c>
      <c r="AY66" s="70">
        <v>0</v>
      </c>
      <c r="AZ66" s="70">
        <v>36.556668241067491</v>
      </c>
      <c r="BA66" s="70">
        <v>0</v>
      </c>
      <c r="BB66" s="70">
        <v>0</v>
      </c>
      <c r="BC66" s="70">
        <v>0</v>
      </c>
      <c r="BD66" s="70">
        <v>0</v>
      </c>
      <c r="BE66" s="70">
        <v>0</v>
      </c>
      <c r="BF66" s="70">
        <v>0.24661418342800001</v>
      </c>
      <c r="BG66" s="70">
        <v>0</v>
      </c>
      <c r="BH66" s="70">
        <v>0</v>
      </c>
      <c r="BI66" s="70">
        <v>0</v>
      </c>
      <c r="BJ66" s="70">
        <v>0.72574765714269995</v>
      </c>
      <c r="BK66" s="75">
        <f t="shared" si="3"/>
        <v>43.413235881598091</v>
      </c>
    </row>
    <row r="67" spans="1:63">
      <c r="A67" s="6"/>
      <c r="B67" s="10" t="s">
        <v>142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70">
        <v>5.3167813392399996E-2</v>
      </c>
      <c r="I67" s="70">
        <v>0</v>
      </c>
      <c r="J67" s="70">
        <v>0</v>
      </c>
      <c r="K67" s="70">
        <v>0</v>
      </c>
      <c r="L67" s="70">
        <v>6.6508524392700011E-2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6.7629146424999995E-3</v>
      </c>
      <c r="S67" s="70">
        <v>5.4447857142000001E-3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0">
        <v>2.71733937499E-2</v>
      </c>
      <c r="AC67" s="70">
        <v>2.7223928571399998E-2</v>
      </c>
      <c r="AD67" s="70">
        <v>0</v>
      </c>
      <c r="AE67" s="70">
        <v>0</v>
      </c>
      <c r="AF67" s="70">
        <v>0.91010357499990002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0</v>
      </c>
      <c r="AS67" s="70">
        <v>0</v>
      </c>
      <c r="AT67" s="70">
        <v>0</v>
      </c>
      <c r="AU67" s="70">
        <v>0</v>
      </c>
      <c r="AV67" s="70">
        <v>4.2598575287384994</v>
      </c>
      <c r="AW67" s="70">
        <v>0.56005457703430006</v>
      </c>
      <c r="AX67" s="70">
        <v>0</v>
      </c>
      <c r="AY67" s="70">
        <v>0</v>
      </c>
      <c r="AZ67" s="70">
        <v>14.998795940846401</v>
      </c>
      <c r="BA67" s="70">
        <v>0</v>
      </c>
      <c r="BB67" s="70">
        <v>0</v>
      </c>
      <c r="BC67" s="70">
        <v>0</v>
      </c>
      <c r="BD67" s="70">
        <v>0</v>
      </c>
      <c r="BE67" s="70">
        <v>0</v>
      </c>
      <c r="BF67" s="70">
        <v>0.61668666467600031</v>
      </c>
      <c r="BG67" s="70">
        <v>5.0055143392799997E-2</v>
      </c>
      <c r="BH67" s="70">
        <v>0</v>
      </c>
      <c r="BI67" s="70">
        <v>0</v>
      </c>
      <c r="BJ67" s="70">
        <v>1.3827253425704003</v>
      </c>
      <c r="BK67" s="75">
        <f t="shared" si="3"/>
        <v>22.964560132721399</v>
      </c>
    </row>
    <row r="68" spans="1:63">
      <c r="A68" s="6"/>
      <c r="B68" s="10" t="s">
        <v>143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0.83626420892799991</v>
      </c>
      <c r="I68" s="70">
        <v>4.3469535535713</v>
      </c>
      <c r="J68" s="70">
        <v>0</v>
      </c>
      <c r="K68" s="70">
        <v>0</v>
      </c>
      <c r="L68" s="70">
        <v>1.052300298214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0.30519894178539997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70">
        <v>0</v>
      </c>
      <c r="AB68" s="70">
        <v>0.1031644491071</v>
      </c>
      <c r="AC68" s="70">
        <v>0.89919292500000003</v>
      </c>
      <c r="AD68" s="70">
        <v>0</v>
      </c>
      <c r="AE68" s="70">
        <v>0</v>
      </c>
      <c r="AF68" s="70">
        <v>2.6012366758925998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0</v>
      </c>
      <c r="AR68" s="70">
        <v>0</v>
      </c>
      <c r="AS68" s="70">
        <v>0</v>
      </c>
      <c r="AT68" s="70">
        <v>0</v>
      </c>
      <c r="AU68" s="70">
        <v>0</v>
      </c>
      <c r="AV68" s="70">
        <v>36.87932467623618</v>
      </c>
      <c r="AW68" s="70">
        <v>3.9121347365348997</v>
      </c>
      <c r="AX68" s="70">
        <v>0</v>
      </c>
      <c r="AY68" s="70">
        <v>0</v>
      </c>
      <c r="AZ68" s="70">
        <v>158.46025301591686</v>
      </c>
      <c r="BA68" s="70">
        <v>0</v>
      </c>
      <c r="BB68" s="70">
        <v>0</v>
      </c>
      <c r="BC68" s="70">
        <v>0</v>
      </c>
      <c r="BD68" s="70">
        <v>0</v>
      </c>
      <c r="BE68" s="70">
        <v>0</v>
      </c>
      <c r="BF68" s="70">
        <v>2.4706666321757003</v>
      </c>
      <c r="BG68" s="70">
        <v>0.19479502142839999</v>
      </c>
      <c r="BH68" s="70">
        <v>0</v>
      </c>
      <c r="BI68" s="70">
        <v>0</v>
      </c>
      <c r="BJ68" s="70">
        <v>5.1946407999273019</v>
      </c>
      <c r="BK68" s="75">
        <f t="shared" si="3"/>
        <v>217.25612593471774</v>
      </c>
    </row>
    <row r="69" spans="1:63">
      <c r="A69" s="6"/>
      <c r="B69" s="10" t="s">
        <v>144</v>
      </c>
      <c r="C69" s="70">
        <v>0</v>
      </c>
      <c r="D69" s="70">
        <v>0</v>
      </c>
      <c r="E69" s="70">
        <v>0</v>
      </c>
      <c r="F69" s="70">
        <v>0</v>
      </c>
      <c r="G69" s="70">
        <v>0</v>
      </c>
      <c r="H69" s="70">
        <v>8.4015250714100001E-2</v>
      </c>
      <c r="I69" s="70">
        <v>0</v>
      </c>
      <c r="J69" s="70">
        <v>0</v>
      </c>
      <c r="K69" s="70">
        <v>0</v>
      </c>
      <c r="L69" s="70">
        <v>0.2087119499999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9.8841471428000004E-3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2.0591973214199998E-2</v>
      </c>
      <c r="AC69" s="70">
        <v>0.1647357857142</v>
      </c>
      <c r="AD69" s="70">
        <v>0</v>
      </c>
      <c r="AE69" s="70">
        <v>0</v>
      </c>
      <c r="AF69" s="70">
        <v>9.3384879862496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70">
        <v>0</v>
      </c>
      <c r="AS69" s="70">
        <v>0</v>
      </c>
      <c r="AT69" s="70">
        <v>0</v>
      </c>
      <c r="AU69" s="70">
        <v>0</v>
      </c>
      <c r="AV69" s="70">
        <v>25.483281568202585</v>
      </c>
      <c r="AW69" s="70">
        <v>9.2364663597486025</v>
      </c>
      <c r="AX69" s="70">
        <v>0</v>
      </c>
      <c r="AY69" s="70">
        <v>0</v>
      </c>
      <c r="AZ69" s="70">
        <v>104.18854408195523</v>
      </c>
      <c r="BA69" s="70">
        <v>0</v>
      </c>
      <c r="BB69" s="70">
        <v>0</v>
      </c>
      <c r="BC69" s="70">
        <v>0</v>
      </c>
      <c r="BD69" s="70">
        <v>0</v>
      </c>
      <c r="BE69" s="70">
        <v>0</v>
      </c>
      <c r="BF69" s="70">
        <v>1.9753374661765</v>
      </c>
      <c r="BG69" s="70">
        <v>3.2947157142857</v>
      </c>
      <c r="BH69" s="70">
        <v>0</v>
      </c>
      <c r="BI69" s="70">
        <v>0</v>
      </c>
      <c r="BJ69" s="70">
        <v>10.415610899677599</v>
      </c>
      <c r="BK69" s="75">
        <f t="shared" si="3"/>
        <v>164.42038318308104</v>
      </c>
    </row>
    <row r="70" spans="1:63">
      <c r="A70" s="6"/>
      <c r="B70" s="10" t="s">
        <v>145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70">
        <v>3.6715642856999998E-2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4.7154107142700005E-2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0">
        <v>5.8222747821400002E-2</v>
      </c>
      <c r="AC70" s="70">
        <v>0</v>
      </c>
      <c r="AD70" s="70">
        <v>0</v>
      </c>
      <c r="AE70" s="70">
        <v>0</v>
      </c>
      <c r="AF70" s="70">
        <v>0.55013124999990004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0">
        <v>0</v>
      </c>
      <c r="AS70" s="70">
        <v>0</v>
      </c>
      <c r="AT70" s="70">
        <v>0</v>
      </c>
      <c r="AU70" s="70">
        <v>0</v>
      </c>
      <c r="AV70" s="70">
        <v>12.359040723098497</v>
      </c>
      <c r="AW70" s="70">
        <v>5.2536871647493006</v>
      </c>
      <c r="AX70" s="70">
        <v>0</v>
      </c>
      <c r="AY70" s="70">
        <v>0</v>
      </c>
      <c r="AZ70" s="70">
        <v>60.474646686279293</v>
      </c>
      <c r="BA70" s="70">
        <v>0</v>
      </c>
      <c r="BB70" s="70">
        <v>0</v>
      </c>
      <c r="BC70" s="70">
        <v>0</v>
      </c>
      <c r="BD70" s="70">
        <v>0</v>
      </c>
      <c r="BE70" s="70">
        <v>0</v>
      </c>
      <c r="BF70" s="70">
        <v>1.1995582466052002</v>
      </c>
      <c r="BG70" s="70">
        <v>0.17623508571419999</v>
      </c>
      <c r="BH70" s="70">
        <v>0</v>
      </c>
      <c r="BI70" s="70">
        <v>0</v>
      </c>
      <c r="BJ70" s="70">
        <v>2.7610264808208003</v>
      </c>
      <c r="BK70" s="75">
        <f t="shared" si="3"/>
        <v>82.916418135088293</v>
      </c>
    </row>
    <row r="71" spans="1:63">
      <c r="A71" s="6"/>
      <c r="B71" s="10" t="s">
        <v>146</v>
      </c>
      <c r="C71" s="70">
        <v>0</v>
      </c>
      <c r="D71" s="70">
        <v>0</v>
      </c>
      <c r="E71" s="70">
        <v>0</v>
      </c>
      <c r="F71" s="70">
        <v>0</v>
      </c>
      <c r="G71" s="70">
        <v>0</v>
      </c>
      <c r="H71" s="70">
        <v>5.61619534285E-2</v>
      </c>
      <c r="I71" s="70">
        <v>0</v>
      </c>
      <c r="J71" s="70">
        <v>0</v>
      </c>
      <c r="K71" s="70">
        <v>0</v>
      </c>
      <c r="L71" s="70">
        <v>0.15300900000000001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4.5353926785000002E-3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0">
        <v>0</v>
      </c>
      <c r="AE71" s="70">
        <v>0</v>
      </c>
      <c r="AF71" s="70">
        <v>7.6504500000000003E-2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4.2387646428399997E-2</v>
      </c>
      <c r="AM71" s="70">
        <v>0</v>
      </c>
      <c r="AN71" s="70">
        <v>0</v>
      </c>
      <c r="AO71" s="70">
        <v>0</v>
      </c>
      <c r="AP71" s="70">
        <v>0</v>
      </c>
      <c r="AQ71" s="70">
        <v>0</v>
      </c>
      <c r="AR71" s="70">
        <v>0</v>
      </c>
      <c r="AS71" s="70">
        <v>0</v>
      </c>
      <c r="AT71" s="70">
        <v>0</v>
      </c>
      <c r="AU71" s="70">
        <v>0</v>
      </c>
      <c r="AV71" s="70">
        <v>29.91424272452738</v>
      </c>
      <c r="AW71" s="70">
        <v>10.834449367999701</v>
      </c>
      <c r="AX71" s="70">
        <v>0</v>
      </c>
      <c r="AY71" s="70">
        <v>0</v>
      </c>
      <c r="AZ71" s="70">
        <v>115.76369889785089</v>
      </c>
      <c r="BA71" s="70">
        <v>0</v>
      </c>
      <c r="BB71" s="70">
        <v>0</v>
      </c>
      <c r="BC71" s="70">
        <v>0</v>
      </c>
      <c r="BD71" s="70">
        <v>0</v>
      </c>
      <c r="BE71" s="70">
        <v>0</v>
      </c>
      <c r="BF71" s="70">
        <v>4.0071524227120996</v>
      </c>
      <c r="BG71" s="70">
        <v>1.1354205204642001</v>
      </c>
      <c r="BH71" s="70">
        <v>0</v>
      </c>
      <c r="BI71" s="70">
        <v>0</v>
      </c>
      <c r="BJ71" s="70">
        <v>5.5970562635710994</v>
      </c>
      <c r="BK71" s="75">
        <f t="shared" si="3"/>
        <v>167.58461868966077</v>
      </c>
    </row>
    <row r="72" spans="1:63">
      <c r="A72" s="6"/>
      <c r="B72" s="10" t="s">
        <v>147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70">
        <v>0.1645972910714</v>
      </c>
      <c r="I72" s="70">
        <v>0</v>
      </c>
      <c r="J72" s="70">
        <v>0</v>
      </c>
      <c r="K72" s="70">
        <v>0</v>
      </c>
      <c r="L72" s="70">
        <v>0.195754125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7.1896107141999994E-3</v>
      </c>
      <c r="S72" s="70">
        <v>0</v>
      </c>
      <c r="T72" s="70">
        <v>0</v>
      </c>
      <c r="U72" s="70">
        <v>0</v>
      </c>
      <c r="V72" s="70">
        <v>0.12941299285710001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9.3464939285699988E-2</v>
      </c>
      <c r="AC72" s="70">
        <v>0.1331733928571</v>
      </c>
      <c r="AD72" s="70">
        <v>0</v>
      </c>
      <c r="AE72" s="70">
        <v>0</v>
      </c>
      <c r="AF72" s="70">
        <v>1.4091636999998001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0</v>
      </c>
      <c r="AS72" s="70">
        <v>0</v>
      </c>
      <c r="AT72" s="70">
        <v>0</v>
      </c>
      <c r="AU72" s="70">
        <v>0</v>
      </c>
      <c r="AV72" s="70">
        <v>21.351957384915515</v>
      </c>
      <c r="AW72" s="70">
        <v>12.349352730999199</v>
      </c>
      <c r="AX72" s="70">
        <v>0</v>
      </c>
      <c r="AY72" s="70">
        <v>0</v>
      </c>
      <c r="AZ72" s="70">
        <v>121.52154155381126</v>
      </c>
      <c r="BA72" s="70">
        <v>0</v>
      </c>
      <c r="BB72" s="70">
        <v>0</v>
      </c>
      <c r="BC72" s="70">
        <v>0</v>
      </c>
      <c r="BD72" s="70">
        <v>0</v>
      </c>
      <c r="BE72" s="70">
        <v>0</v>
      </c>
      <c r="BF72" s="70">
        <v>5.1182933249957996</v>
      </c>
      <c r="BG72" s="70">
        <v>0.62411291803550006</v>
      </c>
      <c r="BH72" s="70">
        <v>0</v>
      </c>
      <c r="BI72" s="70">
        <v>0</v>
      </c>
      <c r="BJ72" s="70">
        <v>8.1441027094982985</v>
      </c>
      <c r="BK72" s="75">
        <f t="shared" si="3"/>
        <v>171.24211667404086</v>
      </c>
    </row>
    <row r="73" spans="1:63">
      <c r="A73" s="6"/>
      <c r="B73" s="10" t="s">
        <v>173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1.1122433750000001E-2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2.6342606250000001E-2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0</v>
      </c>
      <c r="AC73" s="70">
        <v>0</v>
      </c>
      <c r="AD73" s="70">
        <v>0</v>
      </c>
      <c r="AE73" s="70">
        <v>0</v>
      </c>
      <c r="AF73" s="70">
        <v>0</v>
      </c>
      <c r="AG73" s="70">
        <v>0</v>
      </c>
      <c r="AH73" s="70">
        <v>0</v>
      </c>
      <c r="AI73" s="70">
        <v>0</v>
      </c>
      <c r="AJ73" s="70">
        <v>0</v>
      </c>
      <c r="AK73" s="70">
        <v>0</v>
      </c>
      <c r="AL73" s="70">
        <v>0</v>
      </c>
      <c r="AM73" s="70">
        <v>0</v>
      </c>
      <c r="AN73" s="70">
        <v>0</v>
      </c>
      <c r="AO73" s="70">
        <v>0</v>
      </c>
      <c r="AP73" s="70">
        <v>0</v>
      </c>
      <c r="AQ73" s="70">
        <v>0</v>
      </c>
      <c r="AR73" s="70">
        <v>0</v>
      </c>
      <c r="AS73" s="70">
        <v>0</v>
      </c>
      <c r="AT73" s="70">
        <v>0</v>
      </c>
      <c r="AU73" s="70">
        <v>0</v>
      </c>
      <c r="AV73" s="70">
        <v>6.0221869677459035</v>
      </c>
      <c r="AW73" s="70">
        <v>3.2893540782136994</v>
      </c>
      <c r="AX73" s="70">
        <v>0</v>
      </c>
      <c r="AY73" s="70">
        <v>0</v>
      </c>
      <c r="AZ73" s="70">
        <v>52.376449349567501</v>
      </c>
      <c r="BA73" s="70">
        <v>0</v>
      </c>
      <c r="BB73" s="70">
        <v>0</v>
      </c>
      <c r="BC73" s="70">
        <v>0</v>
      </c>
      <c r="BD73" s="70">
        <v>0</v>
      </c>
      <c r="BE73" s="70">
        <v>0</v>
      </c>
      <c r="BF73" s="70">
        <v>0.7244817983916999</v>
      </c>
      <c r="BG73" s="70">
        <v>0.17384041071420001</v>
      </c>
      <c r="BH73" s="70">
        <v>0</v>
      </c>
      <c r="BI73" s="70">
        <v>0</v>
      </c>
      <c r="BJ73" s="70">
        <v>3.630178391821</v>
      </c>
      <c r="BK73" s="75">
        <f t="shared" si="3"/>
        <v>66.253956036453999</v>
      </c>
    </row>
    <row r="74" spans="1:63">
      <c r="A74" s="6"/>
      <c r="B74" s="10" t="s">
        <v>179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4.3105011999899995E-2</v>
      </c>
      <c r="I74" s="70">
        <v>0</v>
      </c>
      <c r="J74" s="70">
        <v>0</v>
      </c>
      <c r="K74" s="70">
        <v>0</v>
      </c>
      <c r="L74" s="70">
        <v>0.22450564285710004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1.1225282142799999E-2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0</v>
      </c>
      <c r="AS74" s="70">
        <v>0</v>
      </c>
      <c r="AT74" s="70">
        <v>0</v>
      </c>
      <c r="AU74" s="70">
        <v>0</v>
      </c>
      <c r="AV74" s="70">
        <v>4.4399670284237001</v>
      </c>
      <c r="AW74" s="70">
        <v>17.668607551499498</v>
      </c>
      <c r="AX74" s="70">
        <v>0</v>
      </c>
      <c r="AY74" s="70">
        <v>0</v>
      </c>
      <c r="AZ74" s="70">
        <v>58.574415049173702</v>
      </c>
      <c r="BA74" s="70">
        <v>0</v>
      </c>
      <c r="BB74" s="70">
        <v>0</v>
      </c>
      <c r="BC74" s="70">
        <v>0</v>
      </c>
      <c r="BD74" s="70">
        <v>0</v>
      </c>
      <c r="BE74" s="70">
        <v>0</v>
      </c>
      <c r="BF74" s="70">
        <v>0.64375111228460002</v>
      </c>
      <c r="BG74" s="70">
        <v>0</v>
      </c>
      <c r="BH74" s="70">
        <v>0</v>
      </c>
      <c r="BI74" s="70">
        <v>0</v>
      </c>
      <c r="BJ74" s="70">
        <v>2.0174525035707997</v>
      </c>
      <c r="BK74" s="75">
        <f t="shared" si="3"/>
        <v>83.623029181952106</v>
      </c>
    </row>
    <row r="75" spans="1:63">
      <c r="A75" s="6"/>
      <c r="B75" s="10" t="s">
        <v>178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1.2704636785499998E-2</v>
      </c>
      <c r="I75" s="70">
        <v>0</v>
      </c>
      <c r="J75" s="70">
        <v>0</v>
      </c>
      <c r="K75" s="70">
        <v>0</v>
      </c>
      <c r="L75" s="70">
        <v>0.1732453928571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0">
        <v>0</v>
      </c>
      <c r="AS75" s="70">
        <v>0</v>
      </c>
      <c r="AT75" s="70">
        <v>0</v>
      </c>
      <c r="AU75" s="70">
        <v>0</v>
      </c>
      <c r="AV75" s="70">
        <v>8.507268857139999E-2</v>
      </c>
      <c r="AW75" s="70">
        <v>9.1970399999999994</v>
      </c>
      <c r="AX75" s="70">
        <v>0</v>
      </c>
      <c r="AY75" s="70">
        <v>0</v>
      </c>
      <c r="AZ75" s="70">
        <v>16.70642316</v>
      </c>
      <c r="BA75" s="70">
        <v>0</v>
      </c>
      <c r="BB75" s="70">
        <v>0</v>
      </c>
      <c r="BC75" s="70">
        <v>0</v>
      </c>
      <c r="BD75" s="70">
        <v>0</v>
      </c>
      <c r="BE75" s="70">
        <v>0</v>
      </c>
      <c r="BF75" s="70">
        <v>6.7828170000000009E-3</v>
      </c>
      <c r="BG75" s="70">
        <v>0</v>
      </c>
      <c r="BH75" s="70">
        <v>0</v>
      </c>
      <c r="BI75" s="70">
        <v>0</v>
      </c>
      <c r="BJ75" s="70">
        <v>0</v>
      </c>
      <c r="BK75" s="75">
        <f t="shared" si="3"/>
        <v>26.181268695214001</v>
      </c>
    </row>
    <row r="76" spans="1:63">
      <c r="A76" s="6"/>
      <c r="B76" s="10" t="s">
        <v>170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4.7414145928500004E-2</v>
      </c>
      <c r="I76" s="70">
        <v>0</v>
      </c>
      <c r="J76" s="70">
        <v>0</v>
      </c>
      <c r="K76" s="70">
        <v>0</v>
      </c>
      <c r="L76" s="70">
        <v>0.11101850000000001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1.1101850000000001E-3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0.10983125000000001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0">
        <v>0</v>
      </c>
      <c r="AS76" s="70">
        <v>0</v>
      </c>
      <c r="AT76" s="70">
        <v>0</v>
      </c>
      <c r="AU76" s="70">
        <v>0</v>
      </c>
      <c r="AV76" s="70">
        <v>3.9698343147490998</v>
      </c>
      <c r="AW76" s="70">
        <v>0.70972202321420008</v>
      </c>
      <c r="AX76" s="70">
        <v>0</v>
      </c>
      <c r="AY76" s="70">
        <v>0</v>
      </c>
      <c r="AZ76" s="70">
        <v>22.546324261142296</v>
      </c>
      <c r="BA76" s="70">
        <v>0</v>
      </c>
      <c r="BB76" s="70">
        <v>0</v>
      </c>
      <c r="BC76" s="70">
        <v>0</v>
      </c>
      <c r="BD76" s="70">
        <v>0</v>
      </c>
      <c r="BE76" s="70">
        <v>0</v>
      </c>
      <c r="BF76" s="70">
        <v>0.44744430960700005</v>
      </c>
      <c r="BG76" s="70">
        <v>0.27457812500000001</v>
      </c>
      <c r="BH76" s="70">
        <v>0</v>
      </c>
      <c r="BI76" s="70">
        <v>0</v>
      </c>
      <c r="BJ76" s="70">
        <v>0.81745479464280002</v>
      </c>
      <c r="BK76" s="75">
        <f t="shared" si="3"/>
        <v>29.034731909283895</v>
      </c>
    </row>
    <row r="77" spans="1:63">
      <c r="A77" s="6"/>
      <c r="B77" s="10" t="s">
        <v>180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3.2577561964199996E-2</v>
      </c>
      <c r="I77" s="70">
        <v>5.3405839285713999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  <c r="Y77" s="70">
        <v>0</v>
      </c>
      <c r="Z77" s="70">
        <v>0</v>
      </c>
      <c r="AA77" s="70">
        <v>0</v>
      </c>
      <c r="AB77" s="70">
        <v>0</v>
      </c>
      <c r="AC77" s="70">
        <v>8.5227771428571</v>
      </c>
      <c r="AD77" s="70">
        <v>0</v>
      </c>
      <c r="AE77" s="70">
        <v>0</v>
      </c>
      <c r="AF77" s="70">
        <v>0.6553608074285</v>
      </c>
      <c r="AG77" s="70">
        <v>0</v>
      </c>
      <c r="AH77" s="70">
        <v>0</v>
      </c>
      <c r="AI77" s="70">
        <v>0</v>
      </c>
      <c r="AJ77" s="70">
        <v>0</v>
      </c>
      <c r="AK77" s="70">
        <v>0</v>
      </c>
      <c r="AL77" s="70">
        <v>0</v>
      </c>
      <c r="AM77" s="70">
        <v>0</v>
      </c>
      <c r="AN77" s="70">
        <v>0</v>
      </c>
      <c r="AO77" s="70">
        <v>0</v>
      </c>
      <c r="AP77" s="70">
        <v>0</v>
      </c>
      <c r="AQ77" s="70">
        <v>0</v>
      </c>
      <c r="AR77" s="70">
        <v>0</v>
      </c>
      <c r="AS77" s="70">
        <v>0</v>
      </c>
      <c r="AT77" s="70">
        <v>0</v>
      </c>
      <c r="AU77" s="70">
        <v>0</v>
      </c>
      <c r="AV77" s="70">
        <v>0.69221983996230008</v>
      </c>
      <c r="AW77" s="70">
        <v>9.2409971443927024</v>
      </c>
      <c r="AX77" s="70">
        <v>0</v>
      </c>
      <c r="AY77" s="70">
        <v>0</v>
      </c>
      <c r="AZ77" s="70">
        <v>9.7021420173205009</v>
      </c>
      <c r="BA77" s="70">
        <v>0</v>
      </c>
      <c r="BB77" s="70">
        <v>0</v>
      </c>
      <c r="BC77" s="70">
        <v>0</v>
      </c>
      <c r="BD77" s="70">
        <v>0</v>
      </c>
      <c r="BE77" s="70">
        <v>0</v>
      </c>
      <c r="BF77" s="70">
        <v>0.17034900814250001</v>
      </c>
      <c r="BG77" s="70">
        <v>0</v>
      </c>
      <c r="BH77" s="70">
        <v>0</v>
      </c>
      <c r="BI77" s="70">
        <v>0</v>
      </c>
      <c r="BJ77" s="70">
        <v>0</v>
      </c>
      <c r="BK77" s="75">
        <f t="shared" si="3"/>
        <v>34.357007450639209</v>
      </c>
    </row>
    <row r="78" spans="1:63">
      <c r="A78" s="6"/>
      <c r="B78" s="10" t="s">
        <v>185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5.6213892857099997E-2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0.55915642857140002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70">
        <v>0</v>
      </c>
      <c r="AR78" s="70">
        <v>0</v>
      </c>
      <c r="AS78" s="70">
        <v>0</v>
      </c>
      <c r="AT78" s="70">
        <v>0</v>
      </c>
      <c r="AU78" s="70">
        <v>0</v>
      </c>
      <c r="AV78" s="70">
        <v>2.7211104263542003</v>
      </c>
      <c r="AW78" s="70">
        <v>2.0420556873568998</v>
      </c>
      <c r="AX78" s="70">
        <v>0</v>
      </c>
      <c r="AY78" s="70">
        <v>0</v>
      </c>
      <c r="AZ78" s="70">
        <v>31.911046502568809</v>
      </c>
      <c r="BA78" s="70">
        <v>0</v>
      </c>
      <c r="BB78" s="70">
        <v>0</v>
      </c>
      <c r="BC78" s="70">
        <v>0</v>
      </c>
      <c r="BD78" s="70">
        <v>0</v>
      </c>
      <c r="BE78" s="70">
        <v>0</v>
      </c>
      <c r="BF78" s="70">
        <v>0.46186320464210007</v>
      </c>
      <c r="BG78" s="70">
        <v>0</v>
      </c>
      <c r="BH78" s="70">
        <v>0</v>
      </c>
      <c r="BI78" s="70">
        <v>0</v>
      </c>
      <c r="BJ78" s="70">
        <v>0.84153042499980002</v>
      </c>
      <c r="BK78" s="75">
        <f t="shared" si="3"/>
        <v>38.592976567350313</v>
      </c>
    </row>
    <row r="79" spans="1:63">
      <c r="A79" s="6"/>
      <c r="B79" s="10" t="s">
        <v>186</v>
      </c>
      <c r="C79" s="70">
        <v>0</v>
      </c>
      <c r="D79" s="70">
        <v>0</v>
      </c>
      <c r="E79" s="70">
        <v>0</v>
      </c>
      <c r="F79" s="70">
        <v>0</v>
      </c>
      <c r="G79" s="70">
        <v>0</v>
      </c>
      <c r="H79" s="70">
        <v>2.5087735535700002E-2</v>
      </c>
      <c r="I79" s="70">
        <v>6.4053792857141998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70">
        <v>0</v>
      </c>
      <c r="AA79" s="70">
        <v>0</v>
      </c>
      <c r="AB79" s="70">
        <v>0</v>
      </c>
      <c r="AC79" s="70">
        <v>0.39266841632139998</v>
      </c>
      <c r="AD79" s="70">
        <v>0</v>
      </c>
      <c r="AE79" s="70">
        <v>0</v>
      </c>
      <c r="AF79" s="70">
        <v>0.65975285592849997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70">
        <v>0</v>
      </c>
      <c r="AU79" s="70">
        <v>0</v>
      </c>
      <c r="AV79" s="70">
        <v>5.9700948027496983</v>
      </c>
      <c r="AW79" s="70">
        <v>3.5154245209641997</v>
      </c>
      <c r="AX79" s="70">
        <v>0</v>
      </c>
      <c r="AY79" s="70">
        <v>0</v>
      </c>
      <c r="AZ79" s="70">
        <v>40.90789924889247</v>
      </c>
      <c r="BA79" s="70">
        <v>0</v>
      </c>
      <c r="BB79" s="70">
        <v>0</v>
      </c>
      <c r="BC79" s="70">
        <v>0</v>
      </c>
      <c r="BD79" s="70">
        <v>0</v>
      </c>
      <c r="BE79" s="70">
        <v>0</v>
      </c>
      <c r="BF79" s="70">
        <v>0.78189462825000022</v>
      </c>
      <c r="BG79" s="70">
        <v>0</v>
      </c>
      <c r="BH79" s="70">
        <v>0</v>
      </c>
      <c r="BI79" s="70">
        <v>0</v>
      </c>
      <c r="BJ79" s="70">
        <v>1.818854325</v>
      </c>
      <c r="BK79" s="75">
        <f t="shared" si="3"/>
        <v>60.47705581935616</v>
      </c>
    </row>
    <row r="80" spans="1:63">
      <c r="A80" s="6"/>
      <c r="B80" s="10" t="s">
        <v>187</v>
      </c>
      <c r="C80" s="70">
        <v>0</v>
      </c>
      <c r="D80" s="70">
        <v>0</v>
      </c>
      <c r="E80" s="70">
        <v>0</v>
      </c>
      <c r="F80" s="70">
        <v>0</v>
      </c>
      <c r="G80" s="70">
        <v>0</v>
      </c>
      <c r="H80" s="70">
        <v>1.9443182356999999E-2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70">
        <v>1.99001464999E-2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0</v>
      </c>
      <c r="AQ80" s="70">
        <v>0</v>
      </c>
      <c r="AR80" s="70">
        <v>0</v>
      </c>
      <c r="AS80" s="70">
        <v>0</v>
      </c>
      <c r="AT80" s="70">
        <v>0</v>
      </c>
      <c r="AU80" s="70">
        <v>0</v>
      </c>
      <c r="AV80" s="70">
        <v>4.4759565471369003</v>
      </c>
      <c r="AW80" s="70">
        <v>1.2810557067854</v>
      </c>
      <c r="AX80" s="70">
        <v>0</v>
      </c>
      <c r="AY80" s="70">
        <v>0</v>
      </c>
      <c r="AZ80" s="70">
        <v>35.797702165353684</v>
      </c>
      <c r="BA80" s="70">
        <v>0</v>
      </c>
      <c r="BB80" s="70">
        <v>0</v>
      </c>
      <c r="BC80" s="70">
        <v>0</v>
      </c>
      <c r="BD80" s="70">
        <v>0</v>
      </c>
      <c r="BE80" s="70">
        <v>0</v>
      </c>
      <c r="BF80" s="70">
        <v>0.45148656285599992</v>
      </c>
      <c r="BG80" s="70">
        <v>0</v>
      </c>
      <c r="BH80" s="70">
        <v>0</v>
      </c>
      <c r="BI80" s="70">
        <v>0</v>
      </c>
      <c r="BJ80" s="70">
        <v>1.3754414964281001</v>
      </c>
      <c r="BK80" s="75">
        <f t="shared" si="3"/>
        <v>43.420985807416983</v>
      </c>
    </row>
    <row r="81" spans="1:63">
      <c r="A81" s="6"/>
      <c r="B81" s="10" t="s">
        <v>188</v>
      </c>
      <c r="C81" s="70">
        <v>0</v>
      </c>
      <c r="D81" s="70">
        <v>0</v>
      </c>
      <c r="E81" s="70">
        <v>0</v>
      </c>
      <c r="F81" s="70">
        <v>0</v>
      </c>
      <c r="G81" s="70">
        <v>0</v>
      </c>
      <c r="H81" s="70">
        <v>2.1525190142600001E-2</v>
      </c>
      <c r="I81" s="70">
        <v>0.25058428571419999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2.0046742855999999E-3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0</v>
      </c>
      <c r="AQ81" s="70">
        <v>0</v>
      </c>
      <c r="AR81" s="70">
        <v>0</v>
      </c>
      <c r="AS81" s="70">
        <v>0</v>
      </c>
      <c r="AT81" s="70">
        <v>0</v>
      </c>
      <c r="AU81" s="70">
        <v>0</v>
      </c>
      <c r="AV81" s="70">
        <v>0.74756654060189931</v>
      </c>
      <c r="AW81" s="70">
        <v>0.16533400714259999</v>
      </c>
      <c r="AX81" s="70">
        <v>0</v>
      </c>
      <c r="AY81" s="70">
        <v>0</v>
      </c>
      <c r="AZ81" s="70">
        <v>3.9630655839258004</v>
      </c>
      <c r="BA81" s="70">
        <v>0</v>
      </c>
      <c r="BB81" s="70">
        <v>0</v>
      </c>
      <c r="BC81" s="70">
        <v>0</v>
      </c>
      <c r="BD81" s="70">
        <v>0</v>
      </c>
      <c r="BE81" s="70">
        <v>0</v>
      </c>
      <c r="BF81" s="70">
        <v>0.14804282556999998</v>
      </c>
      <c r="BG81" s="70">
        <v>0</v>
      </c>
      <c r="BH81" s="70">
        <v>0</v>
      </c>
      <c r="BI81" s="70">
        <v>0</v>
      </c>
      <c r="BJ81" s="70">
        <v>0.16351314289260002</v>
      </c>
      <c r="BK81" s="75">
        <f t="shared" si="3"/>
        <v>5.4616362502753004</v>
      </c>
    </row>
    <row r="82" spans="1:63">
      <c r="A82" s="6"/>
      <c r="B82" s="10" t="s">
        <v>171</v>
      </c>
      <c r="C82" s="70">
        <v>0</v>
      </c>
      <c r="D82" s="70">
        <v>0</v>
      </c>
      <c r="E82" s="70">
        <v>0</v>
      </c>
      <c r="F82" s="70">
        <v>0</v>
      </c>
      <c r="G82" s="70">
        <v>0</v>
      </c>
      <c r="H82" s="70">
        <v>1.0978555356000001E-3</v>
      </c>
      <c r="I82" s="70">
        <v>120.09247520082133</v>
      </c>
      <c r="J82" s="70">
        <v>0</v>
      </c>
      <c r="K82" s="70">
        <v>0</v>
      </c>
      <c r="L82" s="70">
        <v>1.1427028571000001E-3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4.2077654269642002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70">
        <v>0</v>
      </c>
      <c r="AC82" s="70">
        <v>0</v>
      </c>
      <c r="AD82" s="70">
        <v>0</v>
      </c>
      <c r="AE82" s="70">
        <v>0</v>
      </c>
      <c r="AF82" s="70">
        <v>0</v>
      </c>
      <c r="AG82" s="70">
        <v>0</v>
      </c>
      <c r="AH82" s="70">
        <v>0</v>
      </c>
      <c r="AI82" s="70">
        <v>0</v>
      </c>
      <c r="AJ82" s="70">
        <v>0</v>
      </c>
      <c r="AK82" s="70">
        <v>0</v>
      </c>
      <c r="AL82" s="70">
        <v>0</v>
      </c>
      <c r="AM82" s="70">
        <v>0</v>
      </c>
      <c r="AN82" s="70">
        <v>0</v>
      </c>
      <c r="AO82" s="70">
        <v>0</v>
      </c>
      <c r="AP82" s="70">
        <v>0</v>
      </c>
      <c r="AQ82" s="70">
        <v>0</v>
      </c>
      <c r="AR82" s="70">
        <v>0</v>
      </c>
      <c r="AS82" s="70">
        <v>0</v>
      </c>
      <c r="AT82" s="70">
        <v>0</v>
      </c>
      <c r="AU82" s="70">
        <v>0</v>
      </c>
      <c r="AV82" s="70">
        <v>4.1040591892800002E-2</v>
      </c>
      <c r="AW82" s="70">
        <v>0</v>
      </c>
      <c r="AX82" s="70">
        <v>0</v>
      </c>
      <c r="AY82" s="70">
        <v>0</v>
      </c>
      <c r="AZ82" s="70">
        <v>3.9823835643570997</v>
      </c>
      <c r="BA82" s="70">
        <v>0</v>
      </c>
      <c r="BB82" s="70">
        <v>0</v>
      </c>
      <c r="BC82" s="70">
        <v>0</v>
      </c>
      <c r="BD82" s="70">
        <v>0</v>
      </c>
      <c r="BE82" s="70">
        <v>0</v>
      </c>
      <c r="BF82" s="70">
        <v>0</v>
      </c>
      <c r="BG82" s="70">
        <v>35.605334762357096</v>
      </c>
      <c r="BH82" s="70">
        <v>0</v>
      </c>
      <c r="BI82" s="70">
        <v>0</v>
      </c>
      <c r="BJ82" s="70">
        <v>0</v>
      </c>
      <c r="BK82" s="75">
        <f t="shared" si="3"/>
        <v>163.93124010478522</v>
      </c>
    </row>
    <row r="83" spans="1:63">
      <c r="A83" s="6"/>
      <c r="B83" s="10"/>
      <c r="C83" s="70"/>
      <c r="D83" s="67"/>
      <c r="E83" s="67"/>
      <c r="F83" s="67"/>
      <c r="G83" s="69"/>
      <c r="H83" s="70"/>
      <c r="I83" s="67"/>
      <c r="J83" s="67"/>
      <c r="K83" s="67"/>
      <c r="L83" s="69"/>
      <c r="M83" s="70"/>
      <c r="N83" s="67"/>
      <c r="O83" s="67"/>
      <c r="P83" s="67"/>
      <c r="Q83" s="69"/>
      <c r="R83" s="70"/>
      <c r="S83" s="67"/>
      <c r="T83" s="67"/>
      <c r="U83" s="67"/>
      <c r="V83" s="69"/>
      <c r="W83" s="70"/>
      <c r="X83" s="67"/>
      <c r="Y83" s="67"/>
      <c r="Z83" s="67"/>
      <c r="AA83" s="69"/>
      <c r="AB83" s="70"/>
      <c r="AC83" s="67"/>
      <c r="AD83" s="67"/>
      <c r="AE83" s="67"/>
      <c r="AF83" s="69"/>
      <c r="AG83" s="70"/>
      <c r="AH83" s="67"/>
      <c r="AI83" s="67"/>
      <c r="AJ83" s="67"/>
      <c r="AK83" s="69"/>
      <c r="AL83" s="70"/>
      <c r="AM83" s="67"/>
      <c r="AN83" s="67"/>
      <c r="AO83" s="67"/>
      <c r="AP83" s="69"/>
      <c r="AQ83" s="70"/>
      <c r="AR83" s="67"/>
      <c r="AS83" s="67"/>
      <c r="AT83" s="67"/>
      <c r="AU83" s="69"/>
      <c r="AV83" s="70"/>
      <c r="AW83" s="67"/>
      <c r="AX83" s="67"/>
      <c r="AY83" s="67"/>
      <c r="AZ83" s="69"/>
      <c r="BA83" s="70"/>
      <c r="BB83" s="67"/>
      <c r="BC83" s="67"/>
      <c r="BD83" s="67"/>
      <c r="BE83" s="69"/>
      <c r="BF83" s="70"/>
      <c r="BG83" s="67"/>
      <c r="BH83" s="67"/>
      <c r="BI83" s="67"/>
      <c r="BJ83" s="69"/>
      <c r="BK83" s="75"/>
    </row>
    <row r="84" spans="1:63">
      <c r="A84" s="6"/>
      <c r="B84" s="10" t="s">
        <v>95</v>
      </c>
      <c r="C84" s="70">
        <f>SUM(C19:C83)</f>
        <v>0</v>
      </c>
      <c r="D84" s="70">
        <f t="shared" ref="D84:BJ84" si="4">SUM(D19:D83)</f>
        <v>0</v>
      </c>
      <c r="E84" s="70">
        <f t="shared" si="4"/>
        <v>0</v>
      </c>
      <c r="F84" s="70">
        <f t="shared" si="4"/>
        <v>0</v>
      </c>
      <c r="G84" s="70">
        <f t="shared" si="4"/>
        <v>0</v>
      </c>
      <c r="H84" s="70">
        <f t="shared" si="4"/>
        <v>6.709965716135601</v>
      </c>
      <c r="I84" s="70">
        <f t="shared" si="4"/>
        <v>2223.2811497341718</v>
      </c>
      <c r="J84" s="70">
        <f t="shared" si="4"/>
        <v>0.13936419642850001</v>
      </c>
      <c r="K84" s="70">
        <f t="shared" si="4"/>
        <v>0</v>
      </c>
      <c r="L84" s="70">
        <f t="shared" si="4"/>
        <v>221.47359081296034</v>
      </c>
      <c r="M84" s="70">
        <f t="shared" si="4"/>
        <v>0</v>
      </c>
      <c r="N84" s="70">
        <f t="shared" si="4"/>
        <v>0</v>
      </c>
      <c r="O84" s="70">
        <f t="shared" si="4"/>
        <v>0</v>
      </c>
      <c r="P84" s="70">
        <f t="shared" si="4"/>
        <v>0</v>
      </c>
      <c r="Q84" s="70">
        <f t="shared" si="4"/>
        <v>0</v>
      </c>
      <c r="R84" s="70">
        <f t="shared" si="4"/>
        <v>0.74629284389049999</v>
      </c>
      <c r="S84" s="70">
        <f t="shared" si="4"/>
        <v>282.65926761999924</v>
      </c>
      <c r="T84" s="70">
        <f t="shared" si="4"/>
        <v>0</v>
      </c>
      <c r="U84" s="70">
        <f t="shared" si="4"/>
        <v>0</v>
      </c>
      <c r="V84" s="70">
        <f t="shared" si="4"/>
        <v>0.67017209999989991</v>
      </c>
      <c r="W84" s="70">
        <f t="shared" si="4"/>
        <v>0</v>
      </c>
      <c r="X84" s="70">
        <f t="shared" si="4"/>
        <v>0</v>
      </c>
      <c r="Y84" s="70">
        <f t="shared" si="4"/>
        <v>0</v>
      </c>
      <c r="Z84" s="70">
        <f t="shared" si="4"/>
        <v>0</v>
      </c>
      <c r="AA84" s="70">
        <f t="shared" si="4"/>
        <v>0</v>
      </c>
      <c r="AB84" s="70">
        <f t="shared" si="4"/>
        <v>1.0447558109996002</v>
      </c>
      <c r="AC84" s="70">
        <f t="shared" si="4"/>
        <v>24.757034819570798</v>
      </c>
      <c r="AD84" s="70">
        <f t="shared" si="4"/>
        <v>0</v>
      </c>
      <c r="AE84" s="70">
        <f t="shared" si="4"/>
        <v>0</v>
      </c>
      <c r="AF84" s="70">
        <f t="shared" si="4"/>
        <v>51.94705468310422</v>
      </c>
      <c r="AG84" s="70">
        <f t="shared" si="4"/>
        <v>0</v>
      </c>
      <c r="AH84" s="70">
        <f t="shared" si="4"/>
        <v>0</v>
      </c>
      <c r="AI84" s="70">
        <f t="shared" si="4"/>
        <v>0</v>
      </c>
      <c r="AJ84" s="70">
        <f t="shared" si="4"/>
        <v>0</v>
      </c>
      <c r="AK84" s="70">
        <f t="shared" si="4"/>
        <v>0</v>
      </c>
      <c r="AL84" s="70">
        <f t="shared" si="4"/>
        <v>6.4533246428399998E-2</v>
      </c>
      <c r="AM84" s="70">
        <f t="shared" si="4"/>
        <v>0.57755732142850003</v>
      </c>
      <c r="AN84" s="70">
        <f t="shared" si="4"/>
        <v>0</v>
      </c>
      <c r="AO84" s="70">
        <f t="shared" si="4"/>
        <v>0</v>
      </c>
      <c r="AP84" s="70">
        <f t="shared" si="4"/>
        <v>0.34663803571419999</v>
      </c>
      <c r="AQ84" s="70">
        <f t="shared" si="4"/>
        <v>0</v>
      </c>
      <c r="AR84" s="70">
        <f t="shared" si="4"/>
        <v>0</v>
      </c>
      <c r="AS84" s="70">
        <f t="shared" si="4"/>
        <v>0</v>
      </c>
      <c r="AT84" s="70">
        <f t="shared" si="4"/>
        <v>0</v>
      </c>
      <c r="AU84" s="70">
        <f t="shared" si="4"/>
        <v>0</v>
      </c>
      <c r="AV84" s="70">
        <f t="shared" si="4"/>
        <v>271.15705393489242</v>
      </c>
      <c r="AW84" s="70">
        <f t="shared" si="4"/>
        <v>627.11263346044495</v>
      </c>
      <c r="AX84" s="70">
        <f t="shared" si="4"/>
        <v>0</v>
      </c>
      <c r="AY84" s="70">
        <f t="shared" si="4"/>
        <v>0</v>
      </c>
      <c r="AZ84" s="70">
        <f t="shared" si="4"/>
        <v>1909.0244567335942</v>
      </c>
      <c r="BA84" s="70">
        <f t="shared" si="4"/>
        <v>0</v>
      </c>
      <c r="BB84" s="70">
        <f t="shared" si="4"/>
        <v>0</v>
      </c>
      <c r="BC84" s="70">
        <f t="shared" si="4"/>
        <v>0</v>
      </c>
      <c r="BD84" s="70">
        <f t="shared" si="4"/>
        <v>0</v>
      </c>
      <c r="BE84" s="70">
        <f t="shared" si="4"/>
        <v>0</v>
      </c>
      <c r="BF84" s="70">
        <f t="shared" si="4"/>
        <v>31.875990687743805</v>
      </c>
      <c r="BG84" s="70">
        <f t="shared" si="4"/>
        <v>96.632160202034385</v>
      </c>
      <c r="BH84" s="70">
        <f t="shared" si="4"/>
        <v>0</v>
      </c>
      <c r="BI84" s="70">
        <f t="shared" si="4"/>
        <v>0</v>
      </c>
      <c r="BJ84" s="70">
        <f t="shared" si="4"/>
        <v>84.277623628343292</v>
      </c>
      <c r="BK84" s="71">
        <f>SUM(BK19:BK83)</f>
        <v>5834.4972955878839</v>
      </c>
    </row>
    <row r="85" spans="1:63">
      <c r="A85" s="6" t="s">
        <v>82</v>
      </c>
      <c r="B85" s="9" t="s">
        <v>15</v>
      </c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4"/>
    </row>
    <row r="86" spans="1:63">
      <c r="A86" s="6"/>
      <c r="B86" s="10" t="s">
        <v>39</v>
      </c>
      <c r="C86" s="70"/>
      <c r="D86" s="67"/>
      <c r="E86" s="67"/>
      <c r="F86" s="67"/>
      <c r="G86" s="69"/>
      <c r="H86" s="70"/>
      <c r="I86" s="67"/>
      <c r="J86" s="67"/>
      <c r="K86" s="67"/>
      <c r="L86" s="69"/>
      <c r="M86" s="70"/>
      <c r="N86" s="67"/>
      <c r="O86" s="67"/>
      <c r="P86" s="67"/>
      <c r="Q86" s="69"/>
      <c r="R86" s="70"/>
      <c r="S86" s="67"/>
      <c r="T86" s="67"/>
      <c r="U86" s="67"/>
      <c r="V86" s="69"/>
      <c r="W86" s="70"/>
      <c r="X86" s="67"/>
      <c r="Y86" s="67"/>
      <c r="Z86" s="67"/>
      <c r="AA86" s="69"/>
      <c r="AB86" s="70"/>
      <c r="AC86" s="67"/>
      <c r="AD86" s="67"/>
      <c r="AE86" s="67"/>
      <c r="AF86" s="69"/>
      <c r="AG86" s="70"/>
      <c r="AH86" s="67"/>
      <c r="AI86" s="67"/>
      <c r="AJ86" s="67"/>
      <c r="AK86" s="69"/>
      <c r="AL86" s="70"/>
      <c r="AM86" s="67"/>
      <c r="AN86" s="67"/>
      <c r="AO86" s="67"/>
      <c r="AP86" s="69"/>
      <c r="AQ86" s="70"/>
      <c r="AR86" s="67"/>
      <c r="AS86" s="67"/>
      <c r="AT86" s="67"/>
      <c r="AU86" s="69"/>
      <c r="AV86" s="70"/>
      <c r="AW86" s="67"/>
      <c r="AX86" s="67"/>
      <c r="AY86" s="67"/>
      <c r="AZ86" s="69"/>
      <c r="BA86" s="70"/>
      <c r="BB86" s="67"/>
      <c r="BC86" s="67"/>
      <c r="BD86" s="67"/>
      <c r="BE86" s="69"/>
      <c r="BF86" s="70"/>
      <c r="BG86" s="67"/>
      <c r="BH86" s="67"/>
      <c r="BI86" s="67"/>
      <c r="BJ86" s="69"/>
      <c r="BK86" s="75"/>
    </row>
    <row r="87" spans="1:63">
      <c r="A87" s="6"/>
      <c r="B87" s="10" t="s">
        <v>94</v>
      </c>
      <c r="C87" s="70"/>
      <c r="D87" s="67"/>
      <c r="E87" s="67"/>
      <c r="F87" s="67"/>
      <c r="G87" s="69"/>
      <c r="H87" s="70"/>
      <c r="I87" s="67"/>
      <c r="J87" s="67"/>
      <c r="K87" s="67"/>
      <c r="L87" s="69"/>
      <c r="M87" s="70"/>
      <c r="N87" s="67"/>
      <c r="O87" s="67"/>
      <c r="P87" s="67"/>
      <c r="Q87" s="69"/>
      <c r="R87" s="70"/>
      <c r="S87" s="67"/>
      <c r="T87" s="67"/>
      <c r="U87" s="67"/>
      <c r="V87" s="69"/>
      <c r="W87" s="70"/>
      <c r="X87" s="67"/>
      <c r="Y87" s="67"/>
      <c r="Z87" s="67"/>
      <c r="AA87" s="69"/>
      <c r="AB87" s="70"/>
      <c r="AC87" s="67"/>
      <c r="AD87" s="67"/>
      <c r="AE87" s="67"/>
      <c r="AF87" s="69"/>
      <c r="AG87" s="70"/>
      <c r="AH87" s="67"/>
      <c r="AI87" s="67"/>
      <c r="AJ87" s="67"/>
      <c r="AK87" s="69"/>
      <c r="AL87" s="70"/>
      <c r="AM87" s="67"/>
      <c r="AN87" s="67"/>
      <c r="AO87" s="67"/>
      <c r="AP87" s="69"/>
      <c r="AQ87" s="70"/>
      <c r="AR87" s="67"/>
      <c r="AS87" s="67"/>
      <c r="AT87" s="67"/>
      <c r="AU87" s="69"/>
      <c r="AV87" s="70"/>
      <c r="AW87" s="67"/>
      <c r="AX87" s="67"/>
      <c r="AY87" s="67"/>
      <c r="AZ87" s="69"/>
      <c r="BA87" s="70"/>
      <c r="BB87" s="67"/>
      <c r="BC87" s="67"/>
      <c r="BD87" s="67"/>
      <c r="BE87" s="69"/>
      <c r="BF87" s="70"/>
      <c r="BG87" s="67"/>
      <c r="BH87" s="67"/>
      <c r="BI87" s="67"/>
      <c r="BJ87" s="69"/>
      <c r="BK87" s="75"/>
    </row>
    <row r="88" spans="1:63">
      <c r="A88" s="6" t="s">
        <v>84</v>
      </c>
      <c r="B88" s="9" t="s">
        <v>99</v>
      </c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4"/>
    </row>
    <row r="89" spans="1:63">
      <c r="A89" s="6"/>
      <c r="B89" s="10" t="s">
        <v>39</v>
      </c>
      <c r="C89" s="70"/>
      <c r="D89" s="67"/>
      <c r="E89" s="67"/>
      <c r="F89" s="67"/>
      <c r="G89" s="69"/>
      <c r="H89" s="70"/>
      <c r="I89" s="67"/>
      <c r="J89" s="67"/>
      <c r="K89" s="67"/>
      <c r="L89" s="69"/>
      <c r="M89" s="70"/>
      <c r="N89" s="67"/>
      <c r="O89" s="67"/>
      <c r="P89" s="67"/>
      <c r="Q89" s="69"/>
      <c r="R89" s="70"/>
      <c r="S89" s="67"/>
      <c r="T89" s="67"/>
      <c r="U89" s="67"/>
      <c r="V89" s="69"/>
      <c r="W89" s="70"/>
      <c r="X89" s="67"/>
      <c r="Y89" s="67"/>
      <c r="Z89" s="67"/>
      <c r="AA89" s="69"/>
      <c r="AB89" s="70"/>
      <c r="AC89" s="67"/>
      <c r="AD89" s="67"/>
      <c r="AE89" s="67"/>
      <c r="AF89" s="69"/>
      <c r="AG89" s="70"/>
      <c r="AH89" s="67"/>
      <c r="AI89" s="67"/>
      <c r="AJ89" s="67"/>
      <c r="AK89" s="69"/>
      <c r="AL89" s="70"/>
      <c r="AM89" s="67"/>
      <c r="AN89" s="67"/>
      <c r="AO89" s="67"/>
      <c r="AP89" s="69"/>
      <c r="AQ89" s="70"/>
      <c r="AR89" s="67"/>
      <c r="AS89" s="67"/>
      <c r="AT89" s="67"/>
      <c r="AU89" s="69"/>
      <c r="AV89" s="70"/>
      <c r="AW89" s="67"/>
      <c r="AX89" s="67"/>
      <c r="AY89" s="67"/>
      <c r="AZ89" s="69"/>
      <c r="BA89" s="70"/>
      <c r="BB89" s="67"/>
      <c r="BC89" s="67"/>
      <c r="BD89" s="67"/>
      <c r="BE89" s="69"/>
      <c r="BF89" s="70"/>
      <c r="BG89" s="67"/>
      <c r="BH89" s="67"/>
      <c r="BI89" s="67"/>
      <c r="BJ89" s="69"/>
      <c r="BK89" s="75"/>
    </row>
    <row r="90" spans="1:63">
      <c r="A90" s="6"/>
      <c r="B90" s="10" t="s">
        <v>93</v>
      </c>
      <c r="C90" s="70"/>
      <c r="D90" s="67"/>
      <c r="E90" s="67"/>
      <c r="F90" s="67"/>
      <c r="G90" s="69"/>
      <c r="H90" s="70"/>
      <c r="I90" s="67"/>
      <c r="J90" s="67"/>
      <c r="K90" s="67"/>
      <c r="L90" s="69"/>
      <c r="M90" s="70"/>
      <c r="N90" s="67"/>
      <c r="O90" s="67"/>
      <c r="P90" s="67"/>
      <c r="Q90" s="69"/>
      <c r="R90" s="70"/>
      <c r="S90" s="67"/>
      <c r="T90" s="67"/>
      <c r="U90" s="67"/>
      <c r="V90" s="69"/>
      <c r="W90" s="70"/>
      <c r="X90" s="67"/>
      <c r="Y90" s="67"/>
      <c r="Z90" s="67"/>
      <c r="AA90" s="69"/>
      <c r="AB90" s="70"/>
      <c r="AC90" s="67"/>
      <c r="AD90" s="67"/>
      <c r="AE90" s="67"/>
      <c r="AF90" s="69"/>
      <c r="AG90" s="70"/>
      <c r="AH90" s="67"/>
      <c r="AI90" s="67"/>
      <c r="AJ90" s="67"/>
      <c r="AK90" s="69"/>
      <c r="AL90" s="70"/>
      <c r="AM90" s="67"/>
      <c r="AN90" s="67"/>
      <c r="AO90" s="67"/>
      <c r="AP90" s="69"/>
      <c r="AQ90" s="70"/>
      <c r="AR90" s="67"/>
      <c r="AS90" s="67"/>
      <c r="AT90" s="67"/>
      <c r="AU90" s="69"/>
      <c r="AV90" s="70"/>
      <c r="AW90" s="67"/>
      <c r="AX90" s="67"/>
      <c r="AY90" s="67"/>
      <c r="AZ90" s="69"/>
      <c r="BA90" s="70"/>
      <c r="BB90" s="67"/>
      <c r="BC90" s="67"/>
      <c r="BD90" s="67"/>
      <c r="BE90" s="69"/>
      <c r="BF90" s="70"/>
      <c r="BG90" s="67"/>
      <c r="BH90" s="67"/>
      <c r="BI90" s="67"/>
      <c r="BJ90" s="69"/>
      <c r="BK90" s="75"/>
    </row>
    <row r="91" spans="1:63">
      <c r="A91" s="6" t="s">
        <v>85</v>
      </c>
      <c r="B91" s="9" t="s">
        <v>16</v>
      </c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4"/>
    </row>
    <row r="92" spans="1:63">
      <c r="A92" s="6"/>
      <c r="B92" s="10" t="s">
        <v>39</v>
      </c>
      <c r="C92" s="70"/>
      <c r="D92" s="67"/>
      <c r="E92" s="67"/>
      <c r="F92" s="67"/>
      <c r="G92" s="69"/>
      <c r="H92" s="70"/>
      <c r="I92" s="67"/>
      <c r="J92" s="67"/>
      <c r="K92" s="67"/>
      <c r="L92" s="69"/>
      <c r="M92" s="70"/>
      <c r="N92" s="67"/>
      <c r="O92" s="67"/>
      <c r="P92" s="67"/>
      <c r="Q92" s="69"/>
      <c r="R92" s="70"/>
      <c r="S92" s="67"/>
      <c r="T92" s="67"/>
      <c r="U92" s="67"/>
      <c r="V92" s="69"/>
      <c r="W92" s="70"/>
      <c r="X92" s="67"/>
      <c r="Y92" s="67"/>
      <c r="Z92" s="67"/>
      <c r="AA92" s="69"/>
      <c r="AB92" s="70"/>
      <c r="AC92" s="67"/>
      <c r="AD92" s="67"/>
      <c r="AE92" s="67"/>
      <c r="AF92" s="69"/>
      <c r="AG92" s="70"/>
      <c r="AH92" s="67"/>
      <c r="AI92" s="67"/>
      <c r="AJ92" s="67"/>
      <c r="AK92" s="69"/>
      <c r="AL92" s="70"/>
      <c r="AM92" s="67"/>
      <c r="AN92" s="67"/>
      <c r="AO92" s="67"/>
      <c r="AP92" s="69"/>
      <c r="AQ92" s="70"/>
      <c r="AR92" s="67"/>
      <c r="AS92" s="67"/>
      <c r="AT92" s="67"/>
      <c r="AU92" s="69"/>
      <c r="AV92" s="70"/>
      <c r="AW92" s="67"/>
      <c r="AX92" s="67"/>
      <c r="AY92" s="67"/>
      <c r="AZ92" s="69"/>
      <c r="BA92" s="70"/>
      <c r="BB92" s="67"/>
      <c r="BC92" s="67"/>
      <c r="BD92" s="67"/>
      <c r="BE92" s="69"/>
      <c r="BF92" s="70"/>
      <c r="BG92" s="67"/>
      <c r="BH92" s="67"/>
      <c r="BI92" s="67"/>
      <c r="BJ92" s="69"/>
      <c r="BK92" s="75"/>
    </row>
    <row r="93" spans="1:63">
      <c r="A93" s="6"/>
      <c r="B93" s="10" t="s">
        <v>148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9.0798182714100006E-2</v>
      </c>
      <c r="I93" s="70">
        <v>148.08203370842739</v>
      </c>
      <c r="J93" s="70">
        <v>0</v>
      </c>
      <c r="K93" s="70">
        <v>0</v>
      </c>
      <c r="L93" s="70">
        <v>3.2448962110355999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7.3318699990000008E-4</v>
      </c>
      <c r="S93" s="70">
        <v>0</v>
      </c>
      <c r="T93" s="70">
        <v>0</v>
      </c>
      <c r="U93" s="70">
        <v>0</v>
      </c>
      <c r="V93" s="70">
        <v>1.0392123499999999E-2</v>
      </c>
      <c r="W93" s="70">
        <v>0</v>
      </c>
      <c r="X93" s="70">
        <v>0</v>
      </c>
      <c r="Y93" s="70">
        <v>0</v>
      </c>
      <c r="Z93" s="70">
        <v>0</v>
      </c>
      <c r="AA93" s="70">
        <v>0</v>
      </c>
      <c r="AB93" s="70">
        <v>0</v>
      </c>
      <c r="AC93" s="70">
        <v>10.595539894642799</v>
      </c>
      <c r="AD93" s="70">
        <v>0</v>
      </c>
      <c r="AE93" s="70">
        <v>0</v>
      </c>
      <c r="AF93" s="70">
        <v>13.696727385999798</v>
      </c>
      <c r="AG93" s="70">
        <v>0</v>
      </c>
      <c r="AH93" s="70">
        <v>0</v>
      </c>
      <c r="AI93" s="70">
        <v>0</v>
      </c>
      <c r="AJ93" s="70">
        <v>0</v>
      </c>
      <c r="AK93" s="70">
        <v>0</v>
      </c>
      <c r="AL93" s="70">
        <v>0</v>
      </c>
      <c r="AM93" s="70">
        <v>0</v>
      </c>
      <c r="AN93" s="70">
        <v>0</v>
      </c>
      <c r="AO93" s="70">
        <v>0</v>
      </c>
      <c r="AP93" s="70">
        <v>0</v>
      </c>
      <c r="AQ93" s="70">
        <v>0</v>
      </c>
      <c r="AR93" s="70">
        <v>0</v>
      </c>
      <c r="AS93" s="70">
        <v>0</v>
      </c>
      <c r="AT93" s="70">
        <v>0</v>
      </c>
      <c r="AU93" s="70">
        <v>0</v>
      </c>
      <c r="AV93" s="70">
        <v>0.61344083703420016</v>
      </c>
      <c r="AW93" s="70">
        <v>55.537204603820896</v>
      </c>
      <c r="AX93" s="70">
        <v>0</v>
      </c>
      <c r="AY93" s="70">
        <v>0</v>
      </c>
      <c r="AZ93" s="70">
        <v>64.449347378855691</v>
      </c>
      <c r="BA93" s="70">
        <v>0</v>
      </c>
      <c r="BB93" s="70">
        <v>0</v>
      </c>
      <c r="BC93" s="70">
        <v>0</v>
      </c>
      <c r="BD93" s="70">
        <v>0</v>
      </c>
      <c r="BE93" s="70">
        <v>0</v>
      </c>
      <c r="BF93" s="70">
        <v>2.37521634998E-2</v>
      </c>
      <c r="BG93" s="70">
        <v>0</v>
      </c>
      <c r="BH93" s="70">
        <v>0</v>
      </c>
      <c r="BI93" s="70">
        <v>0</v>
      </c>
      <c r="BJ93" s="70">
        <v>0.58962147053570002</v>
      </c>
      <c r="BK93" s="75">
        <f>SUM(C93:BJ93)</f>
        <v>296.93448714706585</v>
      </c>
    </row>
    <row r="94" spans="1:63">
      <c r="A94" s="6"/>
      <c r="B94" s="10" t="s">
        <v>149</v>
      </c>
      <c r="C94" s="70">
        <v>0</v>
      </c>
      <c r="D94" s="70">
        <v>5.4794573987856996</v>
      </c>
      <c r="E94" s="70">
        <v>0</v>
      </c>
      <c r="F94" s="70">
        <v>0</v>
      </c>
      <c r="G94" s="70">
        <v>0</v>
      </c>
      <c r="H94" s="70">
        <v>0.46980489857059998</v>
      </c>
      <c r="I94" s="70">
        <v>13.453466712356601</v>
      </c>
      <c r="J94" s="70">
        <v>26.817684540000002</v>
      </c>
      <c r="K94" s="70">
        <v>0</v>
      </c>
      <c r="L94" s="70">
        <v>5.9111827799993995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0.13094583749960001</v>
      </c>
      <c r="S94" s="70">
        <v>3.2177874999999999E-3</v>
      </c>
      <c r="T94" s="70">
        <v>0</v>
      </c>
      <c r="U94" s="70">
        <v>0</v>
      </c>
      <c r="V94" s="70">
        <v>0.22200142435680004</v>
      </c>
      <c r="W94" s="70">
        <v>0</v>
      </c>
      <c r="X94" s="70">
        <v>0</v>
      </c>
      <c r="Y94" s="70">
        <v>0</v>
      </c>
      <c r="Z94" s="70">
        <v>0</v>
      </c>
      <c r="AA94" s="70">
        <v>0</v>
      </c>
      <c r="AB94" s="70">
        <v>6.1273277428499993E-2</v>
      </c>
      <c r="AC94" s="70">
        <v>1.9896503657856002</v>
      </c>
      <c r="AD94" s="70">
        <v>0</v>
      </c>
      <c r="AE94" s="70">
        <v>0</v>
      </c>
      <c r="AF94" s="70">
        <v>4.0234942328566996</v>
      </c>
      <c r="AG94" s="70">
        <v>0</v>
      </c>
      <c r="AH94" s="70">
        <v>0</v>
      </c>
      <c r="AI94" s="70">
        <v>0</v>
      </c>
      <c r="AJ94" s="70">
        <v>0</v>
      </c>
      <c r="AK94" s="70">
        <v>0</v>
      </c>
      <c r="AL94" s="70">
        <v>5.3913558570999999E-3</v>
      </c>
      <c r="AM94" s="70">
        <v>0.39091933564280001</v>
      </c>
      <c r="AN94" s="70">
        <v>0</v>
      </c>
      <c r="AO94" s="70">
        <v>0</v>
      </c>
      <c r="AP94" s="70">
        <v>0</v>
      </c>
      <c r="AQ94" s="70">
        <v>0</v>
      </c>
      <c r="AR94" s="70">
        <v>0</v>
      </c>
      <c r="AS94" s="70">
        <v>0</v>
      </c>
      <c r="AT94" s="70">
        <v>0</v>
      </c>
      <c r="AU94" s="70">
        <v>0</v>
      </c>
      <c r="AV94" s="70">
        <v>5.403499979705602</v>
      </c>
      <c r="AW94" s="70">
        <v>167.06879129378231</v>
      </c>
      <c r="AX94" s="70">
        <v>0</v>
      </c>
      <c r="AY94" s="70">
        <v>0</v>
      </c>
      <c r="AZ94" s="70">
        <v>123.48430320116938</v>
      </c>
      <c r="BA94" s="70">
        <v>0</v>
      </c>
      <c r="BB94" s="70">
        <v>0</v>
      </c>
      <c r="BC94" s="70">
        <v>0</v>
      </c>
      <c r="BD94" s="70">
        <v>0</v>
      </c>
      <c r="BE94" s="70">
        <v>0</v>
      </c>
      <c r="BF94" s="70">
        <v>0.57914769389099996</v>
      </c>
      <c r="BG94" s="70">
        <v>1.3155805131783</v>
      </c>
      <c r="BH94" s="70">
        <v>0</v>
      </c>
      <c r="BI94" s="70">
        <v>0</v>
      </c>
      <c r="BJ94" s="70">
        <v>1.5003422274284</v>
      </c>
      <c r="BK94" s="75">
        <f t="shared" ref="BK94:BK104" si="5">SUM(C94:BJ94)</f>
        <v>358.31015485579439</v>
      </c>
    </row>
    <row r="95" spans="1:63">
      <c r="A95" s="6"/>
      <c r="B95" s="10" t="s">
        <v>181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1.40059802856E-2</v>
      </c>
      <c r="I95" s="70">
        <v>0.26452241071420002</v>
      </c>
      <c r="J95" s="70">
        <v>0</v>
      </c>
      <c r="K95" s="70">
        <v>0</v>
      </c>
      <c r="L95" s="70">
        <v>1.8444093980356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70">
        <v>2.03806043214E-2</v>
      </c>
      <c r="S95" s="70">
        <v>0</v>
      </c>
      <c r="T95" s="70">
        <v>0</v>
      </c>
      <c r="U95" s="70">
        <v>0</v>
      </c>
      <c r="V95" s="70">
        <v>0</v>
      </c>
      <c r="W95" s="70">
        <v>0</v>
      </c>
      <c r="X95" s="70">
        <v>0</v>
      </c>
      <c r="Y95" s="70">
        <v>0</v>
      </c>
      <c r="Z95" s="70">
        <v>0</v>
      </c>
      <c r="AA95" s="70">
        <v>0</v>
      </c>
      <c r="AB95" s="70">
        <v>0</v>
      </c>
      <c r="AC95" s="70">
        <v>0</v>
      </c>
      <c r="AD95" s="70">
        <v>0</v>
      </c>
      <c r="AE95" s="70">
        <v>0</v>
      </c>
      <c r="AF95" s="70">
        <v>1.4240393035714001</v>
      </c>
      <c r="AG95" s="70">
        <v>0</v>
      </c>
      <c r="AH95" s="70">
        <v>0</v>
      </c>
      <c r="AI95" s="70">
        <v>0</v>
      </c>
      <c r="AJ95" s="70">
        <v>0</v>
      </c>
      <c r="AK95" s="70">
        <v>0</v>
      </c>
      <c r="AL95" s="70">
        <v>0</v>
      </c>
      <c r="AM95" s="70">
        <v>0</v>
      </c>
      <c r="AN95" s="70">
        <v>0</v>
      </c>
      <c r="AO95" s="70">
        <v>0</v>
      </c>
      <c r="AP95" s="70">
        <v>0</v>
      </c>
      <c r="AQ95" s="70">
        <v>0</v>
      </c>
      <c r="AR95" s="70">
        <v>0</v>
      </c>
      <c r="AS95" s="70">
        <v>0</v>
      </c>
      <c r="AT95" s="70">
        <v>0</v>
      </c>
      <c r="AU95" s="70">
        <v>0</v>
      </c>
      <c r="AV95" s="70">
        <v>1.6070519176395992</v>
      </c>
      <c r="AW95" s="70">
        <v>12.794101830678102</v>
      </c>
      <c r="AX95" s="70">
        <v>0</v>
      </c>
      <c r="AY95" s="70">
        <v>0</v>
      </c>
      <c r="AZ95" s="70">
        <v>33.806538865926093</v>
      </c>
      <c r="BA95" s="70">
        <v>0</v>
      </c>
      <c r="BB95" s="70">
        <v>0</v>
      </c>
      <c r="BC95" s="70">
        <v>0</v>
      </c>
      <c r="BD95" s="70">
        <v>0</v>
      </c>
      <c r="BE95" s="70">
        <v>0</v>
      </c>
      <c r="BF95" s="70">
        <v>0.34834050942790001</v>
      </c>
      <c r="BG95" s="70">
        <v>0.47020981767850001</v>
      </c>
      <c r="BH95" s="70">
        <v>0</v>
      </c>
      <c r="BI95" s="70">
        <v>0</v>
      </c>
      <c r="BJ95" s="70">
        <v>0.66019659424980004</v>
      </c>
      <c r="BK95" s="75">
        <f t="shared" si="5"/>
        <v>53.253797232528193</v>
      </c>
    </row>
    <row r="96" spans="1:63">
      <c r="A96" s="6"/>
      <c r="B96" s="10" t="s">
        <v>150</v>
      </c>
      <c r="C96" s="70">
        <v>0</v>
      </c>
      <c r="D96" s="70">
        <v>0</v>
      </c>
      <c r="E96" s="70">
        <v>0</v>
      </c>
      <c r="F96" s="70">
        <v>0</v>
      </c>
      <c r="G96" s="70">
        <v>0</v>
      </c>
      <c r="H96" s="70">
        <v>2.5314923535399998E-2</v>
      </c>
      <c r="I96" s="70">
        <v>0</v>
      </c>
      <c r="J96" s="70">
        <v>0</v>
      </c>
      <c r="K96" s="70">
        <v>0</v>
      </c>
      <c r="L96" s="70">
        <v>0.75433569364270003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0</v>
      </c>
      <c r="V96" s="70">
        <v>0</v>
      </c>
      <c r="W96" s="70">
        <v>0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0</v>
      </c>
      <c r="AH96" s="70">
        <v>0</v>
      </c>
      <c r="AI96" s="70">
        <v>0</v>
      </c>
      <c r="AJ96" s="70">
        <v>0</v>
      </c>
      <c r="AK96" s="70">
        <v>0</v>
      </c>
      <c r="AL96" s="70">
        <v>0</v>
      </c>
      <c r="AM96" s="70">
        <v>0</v>
      </c>
      <c r="AN96" s="70">
        <v>0</v>
      </c>
      <c r="AO96" s="70">
        <v>0</v>
      </c>
      <c r="AP96" s="70">
        <v>0</v>
      </c>
      <c r="AQ96" s="70">
        <v>0</v>
      </c>
      <c r="AR96" s="70">
        <v>0</v>
      </c>
      <c r="AS96" s="70">
        <v>0</v>
      </c>
      <c r="AT96" s="70">
        <v>0</v>
      </c>
      <c r="AU96" s="70">
        <v>0</v>
      </c>
      <c r="AV96" s="70">
        <v>2.1510961784963998</v>
      </c>
      <c r="AW96" s="70">
        <v>5.2861676063922003</v>
      </c>
      <c r="AX96" s="70">
        <v>1.4925467106427999</v>
      </c>
      <c r="AY96" s="70">
        <v>0</v>
      </c>
      <c r="AZ96" s="70">
        <v>21.539015458248201</v>
      </c>
      <c r="BA96" s="70">
        <v>0</v>
      </c>
      <c r="BB96" s="70">
        <v>0</v>
      </c>
      <c r="BC96" s="70">
        <v>0</v>
      </c>
      <c r="BD96" s="70">
        <v>0</v>
      </c>
      <c r="BE96" s="70">
        <v>0</v>
      </c>
      <c r="BF96" s="70">
        <v>0.27207215846360006</v>
      </c>
      <c r="BG96" s="70">
        <v>0.2246769453927</v>
      </c>
      <c r="BH96" s="70">
        <v>0</v>
      </c>
      <c r="BI96" s="70">
        <v>0</v>
      </c>
      <c r="BJ96" s="70">
        <v>0.1071537836428</v>
      </c>
      <c r="BK96" s="75">
        <f t="shared" si="5"/>
        <v>31.852379458456802</v>
      </c>
    </row>
    <row r="97" spans="1:63">
      <c r="A97" s="6"/>
      <c r="B97" s="10" t="s">
        <v>151</v>
      </c>
      <c r="C97" s="70">
        <v>0</v>
      </c>
      <c r="D97" s="70">
        <v>0</v>
      </c>
      <c r="E97" s="70">
        <v>0</v>
      </c>
      <c r="F97" s="70">
        <v>0</v>
      </c>
      <c r="G97" s="70">
        <v>0</v>
      </c>
      <c r="H97" s="70">
        <v>2.7732541713900001E-2</v>
      </c>
      <c r="I97" s="70">
        <v>1.029925</v>
      </c>
      <c r="J97" s="70">
        <v>0</v>
      </c>
      <c r="K97" s="70">
        <v>0</v>
      </c>
      <c r="L97" s="70">
        <v>75.411719086535584</v>
      </c>
      <c r="M97" s="70">
        <v>0</v>
      </c>
      <c r="N97" s="70">
        <v>0</v>
      </c>
      <c r="O97" s="70">
        <v>0</v>
      </c>
      <c r="P97" s="70">
        <v>0</v>
      </c>
      <c r="Q97" s="70">
        <v>0</v>
      </c>
      <c r="R97" s="70">
        <v>1.1019358357099999E-2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0</v>
      </c>
      <c r="Y97" s="70">
        <v>0</v>
      </c>
      <c r="Z97" s="70">
        <v>0</v>
      </c>
      <c r="AA97" s="70">
        <v>0</v>
      </c>
      <c r="AB97" s="70">
        <v>1.0221514285699999E-2</v>
      </c>
      <c r="AC97" s="70">
        <v>0.45812416417850005</v>
      </c>
      <c r="AD97" s="70">
        <v>0</v>
      </c>
      <c r="AE97" s="70">
        <v>0</v>
      </c>
      <c r="AF97" s="70">
        <v>2.2830946428569998</v>
      </c>
      <c r="AG97" s="70">
        <v>0</v>
      </c>
      <c r="AH97" s="70">
        <v>0</v>
      </c>
      <c r="AI97" s="70">
        <v>0</v>
      </c>
      <c r="AJ97" s="70">
        <v>0</v>
      </c>
      <c r="AK97" s="70">
        <v>0</v>
      </c>
      <c r="AL97" s="70">
        <v>0</v>
      </c>
      <c r="AM97" s="70">
        <v>0</v>
      </c>
      <c r="AN97" s="70">
        <v>0</v>
      </c>
      <c r="AO97" s="70">
        <v>0</v>
      </c>
      <c r="AP97" s="70">
        <v>0</v>
      </c>
      <c r="AQ97" s="70">
        <v>0</v>
      </c>
      <c r="AR97" s="70">
        <v>0</v>
      </c>
      <c r="AS97" s="70">
        <v>0</v>
      </c>
      <c r="AT97" s="70">
        <v>0</v>
      </c>
      <c r="AU97" s="70">
        <v>0</v>
      </c>
      <c r="AV97" s="70">
        <v>0.57574458217660018</v>
      </c>
      <c r="AW97" s="70">
        <v>15.030098644106801</v>
      </c>
      <c r="AX97" s="70">
        <v>0</v>
      </c>
      <c r="AY97" s="70">
        <v>0</v>
      </c>
      <c r="AZ97" s="70">
        <v>4.7314870523922004</v>
      </c>
      <c r="BA97" s="70">
        <v>0</v>
      </c>
      <c r="BB97" s="70">
        <v>0</v>
      </c>
      <c r="BC97" s="70">
        <v>0</v>
      </c>
      <c r="BD97" s="70">
        <v>0</v>
      </c>
      <c r="BE97" s="70">
        <v>0</v>
      </c>
      <c r="BF97" s="70">
        <v>0.12257607903519997</v>
      </c>
      <c r="BG97" s="70">
        <v>0</v>
      </c>
      <c r="BH97" s="70">
        <v>0</v>
      </c>
      <c r="BI97" s="70">
        <v>0</v>
      </c>
      <c r="BJ97" s="70">
        <v>8.0456714285700004E-2</v>
      </c>
      <c r="BK97" s="75">
        <f t="shared" si="5"/>
        <v>99.772199379924274</v>
      </c>
    </row>
    <row r="98" spans="1:63">
      <c r="A98" s="6"/>
      <c r="B98" s="10" t="s">
        <v>152</v>
      </c>
      <c r="C98" s="70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0.1191389367141</v>
      </c>
      <c r="I98" s="70">
        <v>63.269272584714209</v>
      </c>
      <c r="J98" s="70">
        <v>0</v>
      </c>
      <c r="K98" s="70">
        <v>0</v>
      </c>
      <c r="L98" s="70">
        <v>292.2029503644635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1.4296674964200002E-2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0</v>
      </c>
      <c r="Y98" s="70">
        <v>0</v>
      </c>
      <c r="Z98" s="70">
        <v>0</v>
      </c>
      <c r="AA98" s="70">
        <v>0</v>
      </c>
      <c r="AB98" s="70">
        <v>0</v>
      </c>
      <c r="AC98" s="70">
        <v>0</v>
      </c>
      <c r="AD98" s="70">
        <v>0</v>
      </c>
      <c r="AE98" s="70">
        <v>0</v>
      </c>
      <c r="AF98" s="70">
        <v>38.358928750678501</v>
      </c>
      <c r="AG98" s="70">
        <v>0</v>
      </c>
      <c r="AH98" s="70">
        <v>0</v>
      </c>
      <c r="AI98" s="70">
        <v>0</v>
      </c>
      <c r="AJ98" s="70">
        <v>0</v>
      </c>
      <c r="AK98" s="70">
        <v>0</v>
      </c>
      <c r="AL98" s="70">
        <v>0</v>
      </c>
      <c r="AM98" s="70">
        <v>0</v>
      </c>
      <c r="AN98" s="70">
        <v>0</v>
      </c>
      <c r="AO98" s="70">
        <v>0</v>
      </c>
      <c r="AP98" s="70">
        <v>0</v>
      </c>
      <c r="AQ98" s="70">
        <v>0</v>
      </c>
      <c r="AR98" s="70">
        <v>0</v>
      </c>
      <c r="AS98" s="70">
        <v>0</v>
      </c>
      <c r="AT98" s="70">
        <v>0</v>
      </c>
      <c r="AU98" s="70">
        <v>0</v>
      </c>
      <c r="AV98" s="70">
        <v>9.6988142892600007E-2</v>
      </c>
      <c r="AW98" s="70">
        <v>26.797728730535596</v>
      </c>
      <c r="AX98" s="70">
        <v>0</v>
      </c>
      <c r="AY98" s="70">
        <v>0</v>
      </c>
      <c r="AZ98" s="70">
        <v>1.5011717455709999</v>
      </c>
      <c r="BA98" s="70">
        <v>0</v>
      </c>
      <c r="BB98" s="70">
        <v>0</v>
      </c>
      <c r="BC98" s="70">
        <v>0</v>
      </c>
      <c r="BD98" s="70">
        <v>0</v>
      </c>
      <c r="BE98" s="70">
        <v>0</v>
      </c>
      <c r="BF98" s="70">
        <v>1.23675131427E-2</v>
      </c>
      <c r="BG98" s="70">
        <v>0</v>
      </c>
      <c r="BH98" s="70">
        <v>0</v>
      </c>
      <c r="BI98" s="70">
        <v>0</v>
      </c>
      <c r="BJ98" s="70">
        <v>1.087146825E-2</v>
      </c>
      <c r="BK98" s="75">
        <f t="shared" si="5"/>
        <v>422.38371491192646</v>
      </c>
    </row>
    <row r="99" spans="1:63">
      <c r="A99" s="6"/>
      <c r="B99" s="10" t="s">
        <v>153</v>
      </c>
      <c r="C99" s="70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0.23204995071339998</v>
      </c>
      <c r="I99" s="70">
        <v>30.645844087106902</v>
      </c>
      <c r="J99" s="70">
        <v>0</v>
      </c>
      <c r="K99" s="70">
        <v>0</v>
      </c>
      <c r="L99" s="70">
        <v>1.1911668394279999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v>2.7281422035699998E-2</v>
      </c>
      <c r="S99" s="70">
        <v>0</v>
      </c>
      <c r="T99" s="70">
        <v>0</v>
      </c>
      <c r="U99" s="70">
        <v>0</v>
      </c>
      <c r="V99" s="70">
        <v>0</v>
      </c>
      <c r="W99" s="70">
        <v>0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0.37798758574999997</v>
      </c>
      <c r="AD99" s="70">
        <v>0</v>
      </c>
      <c r="AE99" s="70">
        <v>0</v>
      </c>
      <c r="AF99" s="70">
        <v>0.10926792324989999</v>
      </c>
      <c r="AG99" s="70">
        <v>0</v>
      </c>
      <c r="AH99" s="70">
        <v>0</v>
      </c>
      <c r="AI99" s="70">
        <v>0</v>
      </c>
      <c r="AJ99" s="70">
        <v>0</v>
      </c>
      <c r="AK99" s="70">
        <v>0</v>
      </c>
      <c r="AL99" s="70">
        <v>0</v>
      </c>
      <c r="AM99" s="70">
        <v>0</v>
      </c>
      <c r="AN99" s="70">
        <v>0</v>
      </c>
      <c r="AO99" s="70">
        <v>0</v>
      </c>
      <c r="AP99" s="70">
        <v>0</v>
      </c>
      <c r="AQ99" s="70">
        <v>0</v>
      </c>
      <c r="AR99" s="70">
        <v>0</v>
      </c>
      <c r="AS99" s="70">
        <v>0</v>
      </c>
      <c r="AT99" s="70">
        <v>0</v>
      </c>
      <c r="AU99" s="70">
        <v>0</v>
      </c>
      <c r="AV99" s="70">
        <v>0.66064830442389977</v>
      </c>
      <c r="AW99" s="70">
        <v>20.313894393177598</v>
      </c>
      <c r="AX99" s="70">
        <v>0</v>
      </c>
      <c r="AY99" s="70">
        <v>0</v>
      </c>
      <c r="AZ99" s="70">
        <v>5.2544098281410996</v>
      </c>
      <c r="BA99" s="70">
        <v>0</v>
      </c>
      <c r="BB99" s="70">
        <v>0</v>
      </c>
      <c r="BC99" s="70">
        <v>0</v>
      </c>
      <c r="BD99" s="70">
        <v>0</v>
      </c>
      <c r="BE99" s="70">
        <v>0</v>
      </c>
      <c r="BF99" s="70">
        <v>4.0047714034900005E-2</v>
      </c>
      <c r="BG99" s="70">
        <v>0</v>
      </c>
      <c r="BH99" s="70">
        <v>0</v>
      </c>
      <c r="BI99" s="70">
        <v>0</v>
      </c>
      <c r="BJ99" s="70">
        <v>0</v>
      </c>
      <c r="BK99" s="75">
        <f t="shared" si="5"/>
        <v>58.852598048061402</v>
      </c>
    </row>
    <row r="100" spans="1:63">
      <c r="A100" s="6"/>
      <c r="B100" s="10" t="s">
        <v>154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0.14130477310630002</v>
      </c>
      <c r="I100" s="70">
        <v>159.0734727720355</v>
      </c>
      <c r="J100" s="70">
        <v>0</v>
      </c>
      <c r="K100" s="70">
        <v>0</v>
      </c>
      <c r="L100" s="70">
        <v>51.736317430356699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6.0281272678299996E-2</v>
      </c>
      <c r="S100" s="70">
        <v>103.67158442439199</v>
      </c>
      <c r="T100" s="70">
        <v>0</v>
      </c>
      <c r="U100" s="70">
        <v>0</v>
      </c>
      <c r="V100" s="70">
        <v>0</v>
      </c>
      <c r="W100" s="70">
        <v>0</v>
      </c>
      <c r="X100" s="70">
        <v>0</v>
      </c>
      <c r="Y100" s="70">
        <v>0</v>
      </c>
      <c r="Z100" s="70">
        <v>0</v>
      </c>
      <c r="AA100" s="70">
        <v>0</v>
      </c>
      <c r="AB100" s="70">
        <v>6.9165101106899995E-2</v>
      </c>
      <c r="AC100" s="70">
        <v>1.4137336613214</v>
      </c>
      <c r="AD100" s="70">
        <v>0</v>
      </c>
      <c r="AE100" s="70">
        <v>0</v>
      </c>
      <c r="AF100" s="70">
        <v>24.6065882810712</v>
      </c>
      <c r="AG100" s="70">
        <v>0</v>
      </c>
      <c r="AH100" s="70">
        <v>0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70">
        <v>0</v>
      </c>
      <c r="AO100" s="70">
        <v>0</v>
      </c>
      <c r="AP100" s="70">
        <v>0.2406007332142</v>
      </c>
      <c r="AQ100" s="70">
        <v>0</v>
      </c>
      <c r="AR100" s="70">
        <v>0</v>
      </c>
      <c r="AS100" s="70">
        <v>0</v>
      </c>
      <c r="AT100" s="70">
        <v>0</v>
      </c>
      <c r="AU100" s="70">
        <v>0</v>
      </c>
      <c r="AV100" s="70">
        <v>4.6264097457422011</v>
      </c>
      <c r="AW100" s="70">
        <v>267.16893000789099</v>
      </c>
      <c r="AX100" s="70">
        <v>0</v>
      </c>
      <c r="AY100" s="70">
        <v>0</v>
      </c>
      <c r="AZ100" s="70">
        <v>240.60991439849499</v>
      </c>
      <c r="BA100" s="70">
        <v>0</v>
      </c>
      <c r="BB100" s="70">
        <v>0</v>
      </c>
      <c r="BC100" s="70">
        <v>0</v>
      </c>
      <c r="BD100" s="70">
        <v>0</v>
      </c>
      <c r="BE100" s="70">
        <v>0</v>
      </c>
      <c r="BF100" s="70">
        <v>0.99579984946269995</v>
      </c>
      <c r="BG100" s="70">
        <v>1.4227257281428001</v>
      </c>
      <c r="BH100" s="70">
        <v>0</v>
      </c>
      <c r="BI100" s="70">
        <v>0</v>
      </c>
      <c r="BJ100" s="70">
        <v>5.4622329720711003</v>
      </c>
      <c r="BK100" s="75">
        <f t="shared" si="5"/>
        <v>861.29906115108736</v>
      </c>
    </row>
    <row r="101" spans="1:63">
      <c r="A101" s="6"/>
      <c r="B101" s="10" t="s">
        <v>155</v>
      </c>
      <c r="C101" s="70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0.77116544474909998</v>
      </c>
      <c r="I101" s="70">
        <v>443.19411601446228</v>
      </c>
      <c r="J101" s="70">
        <v>0</v>
      </c>
      <c r="K101" s="70">
        <v>0</v>
      </c>
      <c r="L101" s="70">
        <v>47.627613207606402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v>1.1555094356899999E-2</v>
      </c>
      <c r="S101" s="70">
        <v>184.44273578503498</v>
      </c>
      <c r="T101" s="70">
        <v>0</v>
      </c>
      <c r="U101" s="70">
        <v>0</v>
      </c>
      <c r="V101" s="70">
        <v>0.2328751893214</v>
      </c>
      <c r="W101" s="70">
        <v>0</v>
      </c>
      <c r="X101" s="70">
        <v>0</v>
      </c>
      <c r="Y101" s="70">
        <v>0</v>
      </c>
      <c r="Z101" s="70">
        <v>0</v>
      </c>
      <c r="AA101" s="70">
        <v>0</v>
      </c>
      <c r="AB101" s="70">
        <v>12.8965860428212</v>
      </c>
      <c r="AC101" s="70">
        <v>5.4279510785711</v>
      </c>
      <c r="AD101" s="70">
        <v>0</v>
      </c>
      <c r="AE101" s="70">
        <v>0</v>
      </c>
      <c r="AF101" s="70">
        <v>52.139968018213594</v>
      </c>
      <c r="AG101" s="70">
        <v>0</v>
      </c>
      <c r="AH101" s="70">
        <v>0</v>
      </c>
      <c r="AI101" s="70">
        <v>0</v>
      </c>
      <c r="AJ101" s="70">
        <v>0</v>
      </c>
      <c r="AK101" s="70">
        <v>0</v>
      </c>
      <c r="AL101" s="70">
        <v>3.4578486428500005E-2</v>
      </c>
      <c r="AM101" s="70">
        <v>3.3454032654285002</v>
      </c>
      <c r="AN101" s="70">
        <v>0</v>
      </c>
      <c r="AO101" s="70">
        <v>0</v>
      </c>
      <c r="AP101" s="70">
        <v>0</v>
      </c>
      <c r="AQ101" s="70">
        <v>0</v>
      </c>
      <c r="AR101" s="70">
        <v>0</v>
      </c>
      <c r="AS101" s="70">
        <v>0</v>
      </c>
      <c r="AT101" s="70">
        <v>0</v>
      </c>
      <c r="AU101" s="70">
        <v>0</v>
      </c>
      <c r="AV101" s="70">
        <v>15.486113168880395</v>
      </c>
      <c r="AW101" s="70">
        <v>519.63412946024414</v>
      </c>
      <c r="AX101" s="70">
        <v>0</v>
      </c>
      <c r="AY101" s="70">
        <v>0</v>
      </c>
      <c r="AZ101" s="70">
        <v>614.99925841941183</v>
      </c>
      <c r="BA101" s="70">
        <v>0</v>
      </c>
      <c r="BB101" s="70">
        <v>0</v>
      </c>
      <c r="BC101" s="70">
        <v>0</v>
      </c>
      <c r="BD101" s="70">
        <v>0</v>
      </c>
      <c r="BE101" s="70">
        <v>0</v>
      </c>
      <c r="BF101" s="70">
        <v>1.6920683483911001</v>
      </c>
      <c r="BG101" s="70">
        <v>142.1541344526066</v>
      </c>
      <c r="BH101" s="70">
        <v>0</v>
      </c>
      <c r="BI101" s="70">
        <v>0</v>
      </c>
      <c r="BJ101" s="70">
        <v>24.545480330641002</v>
      </c>
      <c r="BK101" s="75">
        <f t="shared" si="5"/>
        <v>2068.6357318071691</v>
      </c>
    </row>
    <row r="102" spans="1:63">
      <c r="A102" s="6"/>
      <c r="B102" s="10" t="s">
        <v>156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0.49716822524920001</v>
      </c>
      <c r="I102" s="70">
        <v>293.15234918178504</v>
      </c>
      <c r="J102" s="70">
        <v>0</v>
      </c>
      <c r="K102" s="70">
        <v>0</v>
      </c>
      <c r="L102" s="70">
        <v>30.288915802785201</v>
      </c>
      <c r="M102" s="70">
        <v>0</v>
      </c>
      <c r="N102" s="70">
        <v>0</v>
      </c>
      <c r="O102" s="70">
        <v>0</v>
      </c>
      <c r="P102" s="70">
        <v>0</v>
      </c>
      <c r="Q102" s="70">
        <v>0</v>
      </c>
      <c r="R102" s="70">
        <v>1.5117966784999998E-3</v>
      </c>
      <c r="S102" s="70">
        <v>0</v>
      </c>
      <c r="T102" s="70">
        <v>0</v>
      </c>
      <c r="U102" s="70">
        <v>0</v>
      </c>
      <c r="V102" s="70">
        <v>1.22626886428E-2</v>
      </c>
      <c r="W102" s="70">
        <v>0</v>
      </c>
      <c r="X102" s="70">
        <v>0</v>
      </c>
      <c r="Y102" s="70">
        <v>0</v>
      </c>
      <c r="Z102" s="70">
        <v>0</v>
      </c>
      <c r="AA102" s="70">
        <v>0</v>
      </c>
      <c r="AB102" s="70">
        <v>1.6907314277142</v>
      </c>
      <c r="AC102" s="70">
        <v>22.695960771714198</v>
      </c>
      <c r="AD102" s="70">
        <v>0</v>
      </c>
      <c r="AE102" s="70">
        <v>0</v>
      </c>
      <c r="AF102" s="70">
        <v>39.399691760356703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  <c r="AP102" s="70">
        <v>0</v>
      </c>
      <c r="AQ102" s="70">
        <v>0</v>
      </c>
      <c r="AR102" s="70">
        <v>0</v>
      </c>
      <c r="AS102" s="70">
        <v>0</v>
      </c>
      <c r="AT102" s="70">
        <v>0</v>
      </c>
      <c r="AU102" s="70">
        <v>0</v>
      </c>
      <c r="AV102" s="70">
        <v>0.44564098732019991</v>
      </c>
      <c r="AW102" s="70">
        <v>256.51229737403412</v>
      </c>
      <c r="AX102" s="70">
        <v>0</v>
      </c>
      <c r="AY102" s="70">
        <v>0</v>
      </c>
      <c r="AZ102" s="70">
        <v>29.414882255140803</v>
      </c>
      <c r="BA102" s="70">
        <v>0</v>
      </c>
      <c r="BB102" s="70">
        <v>0</v>
      </c>
      <c r="BC102" s="70">
        <v>0</v>
      </c>
      <c r="BD102" s="70">
        <v>0</v>
      </c>
      <c r="BE102" s="70">
        <v>0</v>
      </c>
      <c r="BF102" s="70">
        <v>3.1478773392600003E-2</v>
      </c>
      <c r="BG102" s="70">
        <v>125.07824957246419</v>
      </c>
      <c r="BH102" s="70">
        <v>0</v>
      </c>
      <c r="BI102" s="70">
        <v>0</v>
      </c>
      <c r="BJ102" s="70">
        <v>0.85678522689270009</v>
      </c>
      <c r="BK102" s="75">
        <f t="shared" si="5"/>
        <v>800.07792584417041</v>
      </c>
    </row>
    <row r="103" spans="1:63">
      <c r="A103" s="6"/>
      <c r="B103" s="10" t="s">
        <v>157</v>
      </c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2.4998641962123997</v>
      </c>
      <c r="I103" s="70">
        <v>1863.3364812774232</v>
      </c>
      <c r="J103" s="70">
        <v>55.345052389428496</v>
      </c>
      <c r="K103" s="70">
        <v>0</v>
      </c>
      <c r="L103" s="70">
        <v>120.66953852324842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0.26499651307049998</v>
      </c>
      <c r="S103" s="70">
        <v>37.292341053785599</v>
      </c>
      <c r="T103" s="70">
        <v>0</v>
      </c>
      <c r="U103" s="70">
        <v>0</v>
      </c>
      <c r="V103" s="70">
        <v>4.23681718214E-2</v>
      </c>
      <c r="W103" s="70">
        <v>0</v>
      </c>
      <c r="X103" s="70">
        <v>0</v>
      </c>
      <c r="Y103" s="70">
        <v>0</v>
      </c>
      <c r="Z103" s="70">
        <v>0</v>
      </c>
      <c r="AA103" s="70">
        <v>0</v>
      </c>
      <c r="AB103" s="70">
        <v>0.12848072182119999</v>
      </c>
      <c r="AC103" s="70">
        <v>189.45735283799812</v>
      </c>
      <c r="AD103" s="70">
        <v>0</v>
      </c>
      <c r="AE103" s="70">
        <v>0</v>
      </c>
      <c r="AF103" s="70">
        <v>26.890778160963698</v>
      </c>
      <c r="AG103" s="70">
        <v>0</v>
      </c>
      <c r="AH103" s="70">
        <v>0</v>
      </c>
      <c r="AI103" s="70">
        <v>0</v>
      </c>
      <c r="AJ103" s="70">
        <v>0</v>
      </c>
      <c r="AK103" s="70">
        <v>0</v>
      </c>
      <c r="AL103" s="70">
        <v>2.3984910999799998E-2</v>
      </c>
      <c r="AM103" s="70">
        <v>6.2644390821400012E-2</v>
      </c>
      <c r="AN103" s="70">
        <v>0</v>
      </c>
      <c r="AO103" s="70">
        <v>0</v>
      </c>
      <c r="AP103" s="70">
        <v>7.901418214280001E-2</v>
      </c>
      <c r="AQ103" s="70">
        <v>0</v>
      </c>
      <c r="AR103" s="70">
        <v>0</v>
      </c>
      <c r="AS103" s="70">
        <v>0</v>
      </c>
      <c r="AT103" s="70">
        <v>0</v>
      </c>
      <c r="AU103" s="70">
        <v>0</v>
      </c>
      <c r="AV103" s="70">
        <v>5.2921752873451</v>
      </c>
      <c r="AW103" s="70">
        <v>618.29019550635257</v>
      </c>
      <c r="AX103" s="70">
        <v>0</v>
      </c>
      <c r="AY103" s="70">
        <v>0</v>
      </c>
      <c r="AZ103" s="70">
        <v>175.92696083692007</v>
      </c>
      <c r="BA103" s="70">
        <v>0</v>
      </c>
      <c r="BB103" s="70">
        <v>0</v>
      </c>
      <c r="BC103" s="70">
        <v>0</v>
      </c>
      <c r="BD103" s="70">
        <v>0</v>
      </c>
      <c r="BE103" s="70">
        <v>0</v>
      </c>
      <c r="BF103" s="70">
        <v>5.0887736261397007</v>
      </c>
      <c r="BG103" s="70">
        <v>7.8786009827140004</v>
      </c>
      <c r="BH103" s="70">
        <v>13.9801537963213</v>
      </c>
      <c r="BI103" s="70">
        <v>0</v>
      </c>
      <c r="BJ103" s="70">
        <v>12.6732497006067</v>
      </c>
      <c r="BK103" s="75">
        <f t="shared" si="5"/>
        <v>3135.2230070661362</v>
      </c>
    </row>
    <row r="104" spans="1:63" s="14" customFormat="1">
      <c r="A104" s="6"/>
      <c r="B104" s="12" t="s">
        <v>92</v>
      </c>
      <c r="C104" s="78">
        <f>SUM(C93:C103)</f>
        <v>0</v>
      </c>
      <c r="D104" s="79">
        <f t="shared" ref="D104:BJ104" si="6">SUM(D93:D103)</f>
        <v>5.4794573987856996</v>
      </c>
      <c r="E104" s="79">
        <f t="shared" si="6"/>
        <v>0</v>
      </c>
      <c r="F104" s="79">
        <f t="shared" si="6"/>
        <v>0</v>
      </c>
      <c r="G104" s="80">
        <f t="shared" si="6"/>
        <v>0</v>
      </c>
      <c r="H104" s="78">
        <f t="shared" si="6"/>
        <v>4.8883480535640995</v>
      </c>
      <c r="I104" s="79">
        <f t="shared" si="6"/>
        <v>3015.5014837490253</v>
      </c>
      <c r="J104" s="79">
        <f t="shared" si="6"/>
        <v>82.16273692942849</v>
      </c>
      <c r="K104" s="79">
        <f t="shared" si="6"/>
        <v>0</v>
      </c>
      <c r="L104" s="80">
        <f t="shared" si="6"/>
        <v>630.88304533713699</v>
      </c>
      <c r="M104" s="78">
        <f t="shared" si="6"/>
        <v>0</v>
      </c>
      <c r="N104" s="79">
        <f t="shared" si="6"/>
        <v>0</v>
      </c>
      <c r="O104" s="79">
        <f t="shared" si="6"/>
        <v>0</v>
      </c>
      <c r="P104" s="79">
        <f t="shared" si="6"/>
        <v>0</v>
      </c>
      <c r="Q104" s="80">
        <f t="shared" si="6"/>
        <v>0</v>
      </c>
      <c r="R104" s="78">
        <f t="shared" si="6"/>
        <v>0.54300176096210007</v>
      </c>
      <c r="S104" s="79">
        <f t="shared" si="6"/>
        <v>325.40987905071262</v>
      </c>
      <c r="T104" s="79">
        <f t="shared" si="6"/>
        <v>0</v>
      </c>
      <c r="U104" s="79">
        <f t="shared" si="6"/>
        <v>0</v>
      </c>
      <c r="V104" s="80">
        <f t="shared" si="6"/>
        <v>0.51989959764240001</v>
      </c>
      <c r="W104" s="78">
        <f t="shared" si="6"/>
        <v>0</v>
      </c>
      <c r="X104" s="79">
        <f t="shared" si="6"/>
        <v>0</v>
      </c>
      <c r="Y104" s="79">
        <f t="shared" si="6"/>
        <v>0</v>
      </c>
      <c r="Z104" s="79">
        <f t="shared" si="6"/>
        <v>0</v>
      </c>
      <c r="AA104" s="80">
        <f t="shared" si="6"/>
        <v>0</v>
      </c>
      <c r="AB104" s="78">
        <f t="shared" si="6"/>
        <v>14.8564580851777</v>
      </c>
      <c r="AC104" s="79">
        <f t="shared" si="6"/>
        <v>232.41630035996172</v>
      </c>
      <c r="AD104" s="79">
        <f t="shared" si="6"/>
        <v>0</v>
      </c>
      <c r="AE104" s="79">
        <f t="shared" si="6"/>
        <v>0</v>
      </c>
      <c r="AF104" s="80">
        <f t="shared" si="6"/>
        <v>202.9325784598185</v>
      </c>
      <c r="AG104" s="78">
        <f t="shared" si="6"/>
        <v>0</v>
      </c>
      <c r="AH104" s="79">
        <f t="shared" si="6"/>
        <v>0</v>
      </c>
      <c r="AI104" s="79">
        <f t="shared" si="6"/>
        <v>0</v>
      </c>
      <c r="AJ104" s="79">
        <f t="shared" si="6"/>
        <v>0</v>
      </c>
      <c r="AK104" s="80">
        <f t="shared" si="6"/>
        <v>0</v>
      </c>
      <c r="AL104" s="78">
        <f t="shared" si="6"/>
        <v>6.3954753285400012E-2</v>
      </c>
      <c r="AM104" s="79">
        <f t="shared" si="6"/>
        <v>3.7989669918927</v>
      </c>
      <c r="AN104" s="79">
        <f t="shared" si="6"/>
        <v>0</v>
      </c>
      <c r="AO104" s="79">
        <f t="shared" si="6"/>
        <v>0</v>
      </c>
      <c r="AP104" s="80">
        <f t="shared" si="6"/>
        <v>0.31961491535700004</v>
      </c>
      <c r="AQ104" s="78">
        <f t="shared" si="6"/>
        <v>0</v>
      </c>
      <c r="AR104" s="79">
        <f t="shared" si="6"/>
        <v>0</v>
      </c>
      <c r="AS104" s="79">
        <f t="shared" si="6"/>
        <v>0</v>
      </c>
      <c r="AT104" s="79">
        <f t="shared" si="6"/>
        <v>0</v>
      </c>
      <c r="AU104" s="80">
        <f>SUM(AU93:AU103)</f>
        <v>0</v>
      </c>
      <c r="AV104" s="78">
        <f t="shared" si="6"/>
        <v>36.9588091316568</v>
      </c>
      <c r="AW104" s="79">
        <f t="shared" si="6"/>
        <v>1964.4335394510153</v>
      </c>
      <c r="AX104" s="79">
        <f t="shared" si="6"/>
        <v>1.4925467106427999</v>
      </c>
      <c r="AY104" s="79">
        <f t="shared" si="6"/>
        <v>0</v>
      </c>
      <c r="AZ104" s="80">
        <f t="shared" si="6"/>
        <v>1315.7172894402713</v>
      </c>
      <c r="BA104" s="78">
        <f t="shared" si="6"/>
        <v>0</v>
      </c>
      <c r="BB104" s="79">
        <f t="shared" si="6"/>
        <v>0</v>
      </c>
      <c r="BC104" s="79">
        <f t="shared" si="6"/>
        <v>0</v>
      </c>
      <c r="BD104" s="79">
        <f t="shared" si="6"/>
        <v>0</v>
      </c>
      <c r="BE104" s="80">
        <f t="shared" si="6"/>
        <v>0</v>
      </c>
      <c r="BF104" s="80">
        <f t="shared" si="6"/>
        <v>9.2064244288811992</v>
      </c>
      <c r="BG104" s="80">
        <f t="shared" si="6"/>
        <v>278.54417801217704</v>
      </c>
      <c r="BH104" s="80">
        <f t="shared" si="6"/>
        <v>13.9801537963213</v>
      </c>
      <c r="BI104" s="80">
        <f t="shared" si="6"/>
        <v>0</v>
      </c>
      <c r="BJ104" s="80">
        <f t="shared" si="6"/>
        <v>46.486390488603902</v>
      </c>
      <c r="BK104" s="71">
        <f t="shared" si="5"/>
        <v>8186.5950569023207</v>
      </c>
    </row>
    <row r="105" spans="1:63">
      <c r="A105" s="6"/>
      <c r="B105" s="12" t="s">
        <v>83</v>
      </c>
      <c r="C105" s="70">
        <f>C11+C15+C84+C87+C90+C104</f>
        <v>0</v>
      </c>
      <c r="D105" s="70">
        <f t="shared" ref="D105:BJ105" si="7">D11+D15+D84+D87+D90+D104</f>
        <v>327.68032045517845</v>
      </c>
      <c r="E105" s="70">
        <f t="shared" si="7"/>
        <v>0</v>
      </c>
      <c r="F105" s="70">
        <f t="shared" si="7"/>
        <v>0</v>
      </c>
      <c r="G105" s="70">
        <f t="shared" si="7"/>
        <v>0</v>
      </c>
      <c r="H105" s="70">
        <f t="shared" si="7"/>
        <v>12.358517818483501</v>
      </c>
      <c r="I105" s="70">
        <f t="shared" si="7"/>
        <v>9367.1806624639394</v>
      </c>
      <c r="J105" s="70">
        <f t="shared" si="7"/>
        <v>852.48802735517756</v>
      </c>
      <c r="K105" s="70">
        <f t="shared" si="7"/>
        <v>0</v>
      </c>
      <c r="L105" s="70">
        <f t="shared" si="7"/>
        <v>959.27982347134559</v>
      </c>
      <c r="M105" s="70">
        <f t="shared" si="7"/>
        <v>0</v>
      </c>
      <c r="N105" s="70">
        <f t="shared" si="7"/>
        <v>0</v>
      </c>
      <c r="O105" s="70">
        <f t="shared" si="7"/>
        <v>0</v>
      </c>
      <c r="P105" s="70">
        <f t="shared" si="7"/>
        <v>0</v>
      </c>
      <c r="Q105" s="70">
        <f t="shared" si="7"/>
        <v>0</v>
      </c>
      <c r="R105" s="70">
        <f t="shared" si="7"/>
        <v>1.4333889258874</v>
      </c>
      <c r="S105" s="70">
        <f t="shared" si="7"/>
        <v>610.24261768706879</v>
      </c>
      <c r="T105" s="70">
        <f t="shared" si="7"/>
        <v>5.3600056798570996</v>
      </c>
      <c r="U105" s="70">
        <f t="shared" si="7"/>
        <v>0</v>
      </c>
      <c r="V105" s="70">
        <f t="shared" si="7"/>
        <v>1.3136495324991999</v>
      </c>
      <c r="W105" s="70">
        <f t="shared" si="7"/>
        <v>0</v>
      </c>
      <c r="X105" s="70">
        <f t="shared" si="7"/>
        <v>0</v>
      </c>
      <c r="Y105" s="70">
        <f t="shared" si="7"/>
        <v>0</v>
      </c>
      <c r="Z105" s="70">
        <f t="shared" si="7"/>
        <v>0</v>
      </c>
      <c r="AA105" s="70">
        <f t="shared" si="7"/>
        <v>0</v>
      </c>
      <c r="AB105" s="70">
        <f t="shared" si="7"/>
        <v>15.9469552530343</v>
      </c>
      <c r="AC105" s="70">
        <f t="shared" si="7"/>
        <v>323.11792508621062</v>
      </c>
      <c r="AD105" s="70">
        <f t="shared" si="7"/>
        <v>0</v>
      </c>
      <c r="AE105" s="70">
        <f t="shared" si="7"/>
        <v>0</v>
      </c>
      <c r="AF105" s="70">
        <f t="shared" si="7"/>
        <v>280.17780487645751</v>
      </c>
      <c r="AG105" s="70">
        <f t="shared" si="7"/>
        <v>0</v>
      </c>
      <c r="AH105" s="70">
        <f t="shared" si="7"/>
        <v>0</v>
      </c>
      <c r="AI105" s="70">
        <f t="shared" si="7"/>
        <v>0</v>
      </c>
      <c r="AJ105" s="70">
        <f t="shared" si="7"/>
        <v>0</v>
      </c>
      <c r="AK105" s="70">
        <f t="shared" si="7"/>
        <v>0</v>
      </c>
      <c r="AL105" s="70">
        <f t="shared" si="7"/>
        <v>0.12848799971380001</v>
      </c>
      <c r="AM105" s="70">
        <f t="shared" si="7"/>
        <v>4.3765243133212</v>
      </c>
      <c r="AN105" s="70">
        <f t="shared" si="7"/>
        <v>0</v>
      </c>
      <c r="AO105" s="70">
        <f t="shared" si="7"/>
        <v>0</v>
      </c>
      <c r="AP105" s="70">
        <f t="shared" si="7"/>
        <v>1.0599692339282001</v>
      </c>
      <c r="AQ105" s="70">
        <f t="shared" si="7"/>
        <v>0</v>
      </c>
      <c r="AR105" s="70">
        <f t="shared" si="7"/>
        <v>0</v>
      </c>
      <c r="AS105" s="70">
        <f t="shared" si="7"/>
        <v>0</v>
      </c>
      <c r="AT105" s="70">
        <f t="shared" si="7"/>
        <v>0</v>
      </c>
      <c r="AU105" s="70">
        <f t="shared" si="7"/>
        <v>0</v>
      </c>
      <c r="AV105" s="70">
        <f t="shared" si="7"/>
        <v>310.2381788070079</v>
      </c>
      <c r="AW105" s="70">
        <f t="shared" si="7"/>
        <v>4349.7325224800243</v>
      </c>
      <c r="AX105" s="70">
        <f t="shared" si="7"/>
        <v>74.340140685714104</v>
      </c>
      <c r="AY105" s="70">
        <f t="shared" si="7"/>
        <v>0</v>
      </c>
      <c r="AZ105" s="70">
        <f t="shared" si="7"/>
        <v>3540.4279688482166</v>
      </c>
      <c r="BA105" s="70">
        <f t="shared" si="7"/>
        <v>0</v>
      </c>
      <c r="BB105" s="70">
        <f t="shared" si="7"/>
        <v>0</v>
      </c>
      <c r="BC105" s="70">
        <f t="shared" si="7"/>
        <v>0</v>
      </c>
      <c r="BD105" s="70">
        <f t="shared" si="7"/>
        <v>0</v>
      </c>
      <c r="BE105" s="70">
        <f t="shared" si="7"/>
        <v>0</v>
      </c>
      <c r="BF105" s="70">
        <f t="shared" si="7"/>
        <v>41.319192440694501</v>
      </c>
      <c r="BG105" s="70">
        <f t="shared" si="7"/>
        <v>701.60196970267475</v>
      </c>
      <c r="BH105" s="70">
        <f t="shared" si="7"/>
        <v>13.9801537963213</v>
      </c>
      <c r="BI105" s="70">
        <f t="shared" si="7"/>
        <v>0</v>
      </c>
      <c r="BJ105" s="70">
        <f t="shared" si="7"/>
        <v>146.20916603862509</v>
      </c>
      <c r="BK105" s="71">
        <f t="shared" ref="BK105" si="8">BK11+BK15+BK84+BK87+BK90+BK104</f>
        <v>21939.993972951379</v>
      </c>
    </row>
    <row r="106" spans="1:63" ht="3.75" customHeight="1">
      <c r="A106" s="6"/>
      <c r="B106" s="13"/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4"/>
    </row>
    <row r="107" spans="1:63">
      <c r="A107" s="6" t="s">
        <v>1</v>
      </c>
      <c r="B107" s="7" t="s">
        <v>7</v>
      </c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4"/>
    </row>
    <row r="108" spans="1:63" s="14" customFormat="1">
      <c r="A108" s="6" t="s">
        <v>79</v>
      </c>
      <c r="B108" s="9" t="s">
        <v>2</v>
      </c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3"/>
    </row>
    <row r="109" spans="1:63" s="14" customFormat="1">
      <c r="A109" s="6"/>
      <c r="B109" s="10" t="s">
        <v>39</v>
      </c>
      <c r="C109" s="78"/>
      <c r="D109" s="79"/>
      <c r="E109" s="79"/>
      <c r="F109" s="79"/>
      <c r="G109" s="80"/>
      <c r="H109" s="78"/>
      <c r="I109" s="79"/>
      <c r="J109" s="79"/>
      <c r="K109" s="79"/>
      <c r="L109" s="80"/>
      <c r="M109" s="78"/>
      <c r="N109" s="79"/>
      <c r="O109" s="79"/>
      <c r="P109" s="79"/>
      <c r="Q109" s="80"/>
      <c r="R109" s="78"/>
      <c r="S109" s="79"/>
      <c r="T109" s="79"/>
      <c r="U109" s="79"/>
      <c r="V109" s="80"/>
      <c r="W109" s="78"/>
      <c r="X109" s="79"/>
      <c r="Y109" s="79"/>
      <c r="Z109" s="79"/>
      <c r="AA109" s="80"/>
      <c r="AB109" s="78"/>
      <c r="AC109" s="79"/>
      <c r="AD109" s="79"/>
      <c r="AE109" s="79"/>
      <c r="AF109" s="80"/>
      <c r="AG109" s="78"/>
      <c r="AH109" s="79"/>
      <c r="AI109" s="79"/>
      <c r="AJ109" s="79"/>
      <c r="AK109" s="80"/>
      <c r="AL109" s="78"/>
      <c r="AM109" s="79"/>
      <c r="AN109" s="79"/>
      <c r="AO109" s="79"/>
      <c r="AP109" s="80"/>
      <c r="AQ109" s="78"/>
      <c r="AR109" s="79"/>
      <c r="AS109" s="79"/>
      <c r="AT109" s="79"/>
      <c r="AU109" s="80"/>
      <c r="AV109" s="78"/>
      <c r="AW109" s="79"/>
      <c r="AX109" s="79"/>
      <c r="AY109" s="79"/>
      <c r="AZ109" s="80"/>
      <c r="BA109" s="78"/>
      <c r="BB109" s="79"/>
      <c r="BC109" s="79"/>
      <c r="BD109" s="79"/>
      <c r="BE109" s="80"/>
      <c r="BF109" s="78"/>
      <c r="BG109" s="79"/>
      <c r="BH109" s="79"/>
      <c r="BI109" s="79"/>
      <c r="BJ109" s="80"/>
      <c r="BK109" s="71"/>
    </row>
    <row r="110" spans="1:63" s="14" customFormat="1">
      <c r="A110" s="6"/>
      <c r="B110" s="10" t="s">
        <v>158</v>
      </c>
      <c r="C110" s="70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1.3826706860336995</v>
      </c>
      <c r="I110" s="70">
        <v>0</v>
      </c>
      <c r="J110" s="70">
        <v>0</v>
      </c>
      <c r="K110" s="70">
        <v>0</v>
      </c>
      <c r="L110" s="70">
        <v>8.8682122285500001E-2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0.36283588810459999</v>
      </c>
      <c r="S110" s="70">
        <v>0</v>
      </c>
      <c r="T110" s="70">
        <v>0</v>
      </c>
      <c r="U110" s="70">
        <v>0</v>
      </c>
      <c r="V110" s="70">
        <v>8.2034249999999998E-5</v>
      </c>
      <c r="W110" s="70">
        <v>0</v>
      </c>
      <c r="X110" s="70">
        <v>0</v>
      </c>
      <c r="Y110" s="70">
        <v>0</v>
      </c>
      <c r="Z110" s="70">
        <v>0</v>
      </c>
      <c r="AA110" s="70">
        <v>0</v>
      </c>
      <c r="AB110" s="70">
        <v>5.0923235678299997E-2</v>
      </c>
      <c r="AC110" s="70">
        <v>0</v>
      </c>
      <c r="AD110" s="70">
        <v>0</v>
      </c>
      <c r="AE110" s="70">
        <v>0</v>
      </c>
      <c r="AF110" s="70">
        <v>3.1872175821399999E-2</v>
      </c>
      <c r="AG110" s="70">
        <v>0</v>
      </c>
      <c r="AH110" s="70">
        <v>0</v>
      </c>
      <c r="AI110" s="70">
        <v>0</v>
      </c>
      <c r="AJ110" s="70">
        <v>0</v>
      </c>
      <c r="AK110" s="70">
        <v>0</v>
      </c>
      <c r="AL110" s="70">
        <v>6.6829198571000002E-3</v>
      </c>
      <c r="AM110" s="70">
        <v>0</v>
      </c>
      <c r="AN110" s="70">
        <v>0</v>
      </c>
      <c r="AO110" s="70">
        <v>0</v>
      </c>
      <c r="AP110" s="70">
        <v>0</v>
      </c>
      <c r="AQ110" s="70">
        <v>0</v>
      </c>
      <c r="AR110" s="70">
        <v>0</v>
      </c>
      <c r="AS110" s="70">
        <v>0</v>
      </c>
      <c r="AT110" s="70">
        <v>0</v>
      </c>
      <c r="AU110" s="70">
        <v>0</v>
      </c>
      <c r="AV110" s="70">
        <v>35.423591575323655</v>
      </c>
      <c r="AW110" s="70">
        <v>2.63975674285E-2</v>
      </c>
      <c r="AX110" s="70">
        <v>0</v>
      </c>
      <c r="AY110" s="70">
        <v>0</v>
      </c>
      <c r="AZ110" s="70">
        <v>0.50884922439229996</v>
      </c>
      <c r="BA110" s="70">
        <v>0</v>
      </c>
      <c r="BB110" s="70">
        <v>0</v>
      </c>
      <c r="BC110" s="70">
        <v>0</v>
      </c>
      <c r="BD110" s="70">
        <v>0</v>
      </c>
      <c r="BE110" s="70">
        <v>0</v>
      </c>
      <c r="BF110" s="70">
        <v>9.3767242188404012</v>
      </c>
      <c r="BG110" s="70">
        <v>1.2348680356999999E-3</v>
      </c>
      <c r="BH110" s="70">
        <v>0</v>
      </c>
      <c r="BI110" s="70">
        <v>0</v>
      </c>
      <c r="BJ110" s="70">
        <v>5.8965638999899997E-2</v>
      </c>
      <c r="BK110" s="75">
        <f>SUM(C110:BJ110)</f>
        <v>47.319512155051065</v>
      </c>
    </row>
    <row r="111" spans="1:63" s="14" customFormat="1">
      <c r="A111" s="6"/>
      <c r="B111" s="10" t="s">
        <v>88</v>
      </c>
      <c r="C111" s="78">
        <f>SUM(C110)</f>
        <v>0</v>
      </c>
      <c r="D111" s="78">
        <f t="shared" ref="D111:BJ111" si="9">SUM(D110)</f>
        <v>0</v>
      </c>
      <c r="E111" s="78">
        <f t="shared" si="9"/>
        <v>0</v>
      </c>
      <c r="F111" s="78">
        <f t="shared" si="9"/>
        <v>0</v>
      </c>
      <c r="G111" s="78">
        <f t="shared" si="9"/>
        <v>0</v>
      </c>
      <c r="H111" s="78">
        <f t="shared" si="9"/>
        <v>1.3826706860336995</v>
      </c>
      <c r="I111" s="78">
        <f t="shared" si="9"/>
        <v>0</v>
      </c>
      <c r="J111" s="78">
        <f t="shared" si="9"/>
        <v>0</v>
      </c>
      <c r="K111" s="78">
        <f t="shared" si="9"/>
        <v>0</v>
      </c>
      <c r="L111" s="78">
        <f t="shared" si="9"/>
        <v>8.8682122285500001E-2</v>
      </c>
      <c r="M111" s="78">
        <f t="shared" si="9"/>
        <v>0</v>
      </c>
      <c r="N111" s="78">
        <f t="shared" si="9"/>
        <v>0</v>
      </c>
      <c r="O111" s="78">
        <f t="shared" si="9"/>
        <v>0</v>
      </c>
      <c r="P111" s="78">
        <f t="shared" si="9"/>
        <v>0</v>
      </c>
      <c r="Q111" s="78">
        <f t="shared" si="9"/>
        <v>0</v>
      </c>
      <c r="R111" s="78">
        <f t="shared" si="9"/>
        <v>0.36283588810459999</v>
      </c>
      <c r="S111" s="78">
        <f t="shared" si="9"/>
        <v>0</v>
      </c>
      <c r="T111" s="78">
        <f t="shared" si="9"/>
        <v>0</v>
      </c>
      <c r="U111" s="78">
        <f t="shared" si="9"/>
        <v>0</v>
      </c>
      <c r="V111" s="78">
        <f t="shared" si="9"/>
        <v>8.2034249999999998E-5</v>
      </c>
      <c r="W111" s="78">
        <f t="shared" si="9"/>
        <v>0</v>
      </c>
      <c r="X111" s="78">
        <f t="shared" si="9"/>
        <v>0</v>
      </c>
      <c r="Y111" s="78">
        <f t="shared" si="9"/>
        <v>0</v>
      </c>
      <c r="Z111" s="78">
        <f t="shared" si="9"/>
        <v>0</v>
      </c>
      <c r="AA111" s="78">
        <f t="shared" si="9"/>
        <v>0</v>
      </c>
      <c r="AB111" s="78">
        <f t="shared" si="9"/>
        <v>5.0923235678299997E-2</v>
      </c>
      <c r="AC111" s="78">
        <f t="shared" si="9"/>
        <v>0</v>
      </c>
      <c r="AD111" s="78">
        <f t="shared" si="9"/>
        <v>0</v>
      </c>
      <c r="AE111" s="78">
        <f t="shared" si="9"/>
        <v>0</v>
      </c>
      <c r="AF111" s="78">
        <f t="shared" si="9"/>
        <v>3.1872175821399999E-2</v>
      </c>
      <c r="AG111" s="78">
        <f t="shared" si="9"/>
        <v>0</v>
      </c>
      <c r="AH111" s="78">
        <f t="shared" si="9"/>
        <v>0</v>
      </c>
      <c r="AI111" s="78">
        <f t="shared" si="9"/>
        <v>0</v>
      </c>
      <c r="AJ111" s="78">
        <f t="shared" si="9"/>
        <v>0</v>
      </c>
      <c r="AK111" s="78">
        <f t="shared" si="9"/>
        <v>0</v>
      </c>
      <c r="AL111" s="78">
        <f t="shared" si="9"/>
        <v>6.6829198571000002E-3</v>
      </c>
      <c r="AM111" s="78">
        <f t="shared" si="9"/>
        <v>0</v>
      </c>
      <c r="AN111" s="78">
        <f t="shared" si="9"/>
        <v>0</v>
      </c>
      <c r="AO111" s="78">
        <f t="shared" si="9"/>
        <v>0</v>
      </c>
      <c r="AP111" s="78">
        <f t="shared" si="9"/>
        <v>0</v>
      </c>
      <c r="AQ111" s="78">
        <f t="shared" si="9"/>
        <v>0</v>
      </c>
      <c r="AR111" s="78">
        <f t="shared" si="9"/>
        <v>0</v>
      </c>
      <c r="AS111" s="78">
        <f t="shared" si="9"/>
        <v>0</v>
      </c>
      <c r="AT111" s="78">
        <f t="shared" si="9"/>
        <v>0</v>
      </c>
      <c r="AU111" s="78">
        <f t="shared" si="9"/>
        <v>0</v>
      </c>
      <c r="AV111" s="78">
        <f t="shared" si="9"/>
        <v>35.423591575323655</v>
      </c>
      <c r="AW111" s="78">
        <f t="shared" si="9"/>
        <v>2.63975674285E-2</v>
      </c>
      <c r="AX111" s="78">
        <f t="shared" si="9"/>
        <v>0</v>
      </c>
      <c r="AY111" s="78">
        <f t="shared" si="9"/>
        <v>0</v>
      </c>
      <c r="AZ111" s="78">
        <f t="shared" si="9"/>
        <v>0.50884922439229996</v>
      </c>
      <c r="BA111" s="78">
        <f t="shared" si="9"/>
        <v>0</v>
      </c>
      <c r="BB111" s="78">
        <f t="shared" si="9"/>
        <v>0</v>
      </c>
      <c r="BC111" s="78">
        <f t="shared" si="9"/>
        <v>0</v>
      </c>
      <c r="BD111" s="78">
        <f t="shared" si="9"/>
        <v>0</v>
      </c>
      <c r="BE111" s="78">
        <f t="shared" si="9"/>
        <v>0</v>
      </c>
      <c r="BF111" s="78">
        <f t="shared" si="9"/>
        <v>9.3767242188404012</v>
      </c>
      <c r="BG111" s="78">
        <f t="shared" si="9"/>
        <v>1.2348680356999999E-3</v>
      </c>
      <c r="BH111" s="78">
        <f t="shared" si="9"/>
        <v>0</v>
      </c>
      <c r="BI111" s="78">
        <f t="shared" si="9"/>
        <v>0</v>
      </c>
      <c r="BJ111" s="78">
        <f t="shared" si="9"/>
        <v>5.8965638999899997E-2</v>
      </c>
      <c r="BK111" s="71">
        <f t="shared" ref="BK111" si="10">SUM(BK110)</f>
        <v>47.319512155051065</v>
      </c>
    </row>
    <row r="112" spans="1:63">
      <c r="A112" s="6" t="s">
        <v>80</v>
      </c>
      <c r="B112" s="9" t="s">
        <v>17</v>
      </c>
      <c r="C112" s="7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4"/>
    </row>
    <row r="113" spans="1:63">
      <c r="A113" s="6"/>
      <c r="B113" s="10" t="s">
        <v>39</v>
      </c>
      <c r="C113" s="70"/>
      <c r="D113" s="67"/>
      <c r="E113" s="67"/>
      <c r="F113" s="67"/>
      <c r="G113" s="69"/>
      <c r="H113" s="70"/>
      <c r="I113" s="67"/>
      <c r="J113" s="67"/>
      <c r="K113" s="67"/>
      <c r="L113" s="69"/>
      <c r="M113" s="70"/>
      <c r="N113" s="67"/>
      <c r="O113" s="67"/>
      <c r="P113" s="67"/>
      <c r="Q113" s="69"/>
      <c r="R113" s="70"/>
      <c r="S113" s="67"/>
      <c r="T113" s="67"/>
      <c r="U113" s="67"/>
      <c r="V113" s="69"/>
      <c r="W113" s="70"/>
      <c r="X113" s="67"/>
      <c r="Y113" s="67"/>
      <c r="Z113" s="67"/>
      <c r="AA113" s="69"/>
      <c r="AB113" s="70"/>
      <c r="AC113" s="67"/>
      <c r="AD113" s="67"/>
      <c r="AE113" s="67"/>
      <c r="AF113" s="69"/>
      <c r="AG113" s="70"/>
      <c r="AH113" s="67"/>
      <c r="AI113" s="67"/>
      <c r="AJ113" s="67"/>
      <c r="AK113" s="69"/>
      <c r="AL113" s="70"/>
      <c r="AM113" s="67"/>
      <c r="AN113" s="67"/>
      <c r="AO113" s="67"/>
      <c r="AP113" s="69"/>
      <c r="AQ113" s="70"/>
      <c r="AR113" s="67"/>
      <c r="AS113" s="67"/>
      <c r="AT113" s="67"/>
      <c r="AU113" s="69"/>
      <c r="AV113" s="70"/>
      <c r="AW113" s="67"/>
      <c r="AX113" s="67"/>
      <c r="AY113" s="67"/>
      <c r="AZ113" s="69"/>
      <c r="BA113" s="70"/>
      <c r="BB113" s="67"/>
      <c r="BC113" s="67"/>
      <c r="BD113" s="67"/>
      <c r="BE113" s="69"/>
      <c r="BF113" s="70"/>
      <c r="BG113" s="67"/>
      <c r="BH113" s="67"/>
      <c r="BI113" s="67"/>
      <c r="BJ113" s="69"/>
      <c r="BK113" s="75"/>
    </row>
    <row r="114" spans="1:63">
      <c r="A114" s="6"/>
      <c r="B114" s="10" t="s">
        <v>159</v>
      </c>
      <c r="C114" s="70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2.0846348974980002</v>
      </c>
      <c r="I114" s="70">
        <v>6.7218967749899994E-2</v>
      </c>
      <c r="J114" s="70">
        <v>0</v>
      </c>
      <c r="K114" s="70">
        <v>0</v>
      </c>
      <c r="L114" s="70">
        <v>6.7565779972854001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0.29017302860499999</v>
      </c>
      <c r="S114" s="70">
        <v>0</v>
      </c>
      <c r="T114" s="70">
        <v>0</v>
      </c>
      <c r="U114" s="70">
        <v>0</v>
      </c>
      <c r="V114" s="70">
        <v>0.15333664214269999</v>
      </c>
      <c r="W114" s="70">
        <v>0</v>
      </c>
      <c r="X114" s="70">
        <v>0</v>
      </c>
      <c r="Y114" s="70">
        <v>0</v>
      </c>
      <c r="Z114" s="70">
        <v>0</v>
      </c>
      <c r="AA114" s="70">
        <v>0</v>
      </c>
      <c r="AB114" s="70">
        <v>5.41993112498E-2</v>
      </c>
      <c r="AC114" s="70">
        <v>8.2326775392799992E-2</v>
      </c>
      <c r="AD114" s="70">
        <v>0</v>
      </c>
      <c r="AE114" s="70">
        <v>0</v>
      </c>
      <c r="AF114" s="70">
        <v>6.4068422097140001</v>
      </c>
      <c r="AG114" s="70">
        <v>0</v>
      </c>
      <c r="AH114" s="70">
        <v>0</v>
      </c>
      <c r="AI114" s="70">
        <v>0</v>
      </c>
      <c r="AJ114" s="70">
        <v>0</v>
      </c>
      <c r="AK114" s="70">
        <v>0</v>
      </c>
      <c r="AL114" s="70">
        <v>0</v>
      </c>
      <c r="AM114" s="70">
        <v>0</v>
      </c>
      <c r="AN114" s="70">
        <v>0</v>
      </c>
      <c r="AO114" s="70">
        <v>0</v>
      </c>
      <c r="AP114" s="70">
        <v>7.1226098250000008E-2</v>
      </c>
      <c r="AQ114" s="70">
        <v>0</v>
      </c>
      <c r="AR114" s="70">
        <v>0</v>
      </c>
      <c r="AS114" s="70">
        <v>0</v>
      </c>
      <c r="AT114" s="70">
        <v>0</v>
      </c>
      <c r="AU114" s="70">
        <v>0</v>
      </c>
      <c r="AV114" s="70">
        <v>42.21963090949334</v>
      </c>
      <c r="AW114" s="70">
        <v>2.9394256498915001</v>
      </c>
      <c r="AX114" s="70">
        <v>1.72892652375</v>
      </c>
      <c r="AY114" s="70">
        <v>0</v>
      </c>
      <c r="AZ114" s="70">
        <v>19.834066455996709</v>
      </c>
      <c r="BA114" s="70">
        <v>0</v>
      </c>
      <c r="BB114" s="70">
        <v>0</v>
      </c>
      <c r="BC114" s="70">
        <v>0</v>
      </c>
      <c r="BD114" s="70">
        <v>0</v>
      </c>
      <c r="BE114" s="70">
        <v>0</v>
      </c>
      <c r="BF114" s="70">
        <v>7.344845664392798</v>
      </c>
      <c r="BG114" s="70">
        <v>4.5769412535600004E-2</v>
      </c>
      <c r="BH114" s="70">
        <v>0</v>
      </c>
      <c r="BI114" s="70">
        <v>0</v>
      </c>
      <c r="BJ114" s="70">
        <v>0.38007973139270002</v>
      </c>
      <c r="BK114" s="75">
        <f>SUM(C114:BJ114)</f>
        <v>90.459280275340234</v>
      </c>
    </row>
    <row r="115" spans="1:63">
      <c r="A115" s="6"/>
      <c r="B115" s="10" t="s">
        <v>175</v>
      </c>
      <c r="C115" s="70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4.4549704714E-2</v>
      </c>
      <c r="I115" s="70">
        <v>100.81363534871399</v>
      </c>
      <c r="J115" s="70">
        <v>0</v>
      </c>
      <c r="K115" s="70">
        <v>0</v>
      </c>
      <c r="L115" s="70">
        <v>3.4030826454640994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2.28132417855E-2</v>
      </c>
      <c r="S115" s="70">
        <v>0.10321782082139999</v>
      </c>
      <c r="T115" s="70">
        <v>0</v>
      </c>
      <c r="U115" s="70">
        <v>0</v>
      </c>
      <c r="V115" s="70">
        <v>0</v>
      </c>
      <c r="W115" s="70">
        <v>0</v>
      </c>
      <c r="X115" s="70">
        <v>0</v>
      </c>
      <c r="Y115" s="70">
        <v>0</v>
      </c>
      <c r="Z115" s="70">
        <v>0</v>
      </c>
      <c r="AA115" s="70">
        <v>0</v>
      </c>
      <c r="AB115" s="70">
        <v>0</v>
      </c>
      <c r="AC115" s="70">
        <v>0</v>
      </c>
      <c r="AD115" s="70">
        <v>0</v>
      </c>
      <c r="AE115" s="70">
        <v>0</v>
      </c>
      <c r="AF115" s="70">
        <v>0</v>
      </c>
      <c r="AG115" s="70">
        <v>0</v>
      </c>
      <c r="AH115" s="70">
        <v>0</v>
      </c>
      <c r="AI115" s="70">
        <v>0</v>
      </c>
      <c r="AJ115" s="70">
        <v>0</v>
      </c>
      <c r="AK115" s="70">
        <v>0</v>
      </c>
      <c r="AL115" s="70">
        <v>0</v>
      </c>
      <c r="AM115" s="70">
        <v>0</v>
      </c>
      <c r="AN115" s="70">
        <v>0</v>
      </c>
      <c r="AO115" s="70">
        <v>0</v>
      </c>
      <c r="AP115" s="70">
        <v>0</v>
      </c>
      <c r="AQ115" s="70">
        <v>0</v>
      </c>
      <c r="AR115" s="70">
        <v>0</v>
      </c>
      <c r="AS115" s="70">
        <v>0</v>
      </c>
      <c r="AT115" s="70">
        <v>0</v>
      </c>
      <c r="AU115" s="70">
        <v>0</v>
      </c>
      <c r="AV115" s="70">
        <v>0.85527960349820009</v>
      </c>
      <c r="AW115" s="70">
        <v>21.9129177276421</v>
      </c>
      <c r="AX115" s="70">
        <v>0</v>
      </c>
      <c r="AY115" s="70">
        <v>0</v>
      </c>
      <c r="AZ115" s="70">
        <v>34.672046614569503</v>
      </c>
      <c r="BA115" s="70">
        <v>0</v>
      </c>
      <c r="BB115" s="70">
        <v>0</v>
      </c>
      <c r="BC115" s="70">
        <v>0</v>
      </c>
      <c r="BD115" s="70">
        <v>0</v>
      </c>
      <c r="BE115" s="70">
        <v>0</v>
      </c>
      <c r="BF115" s="70">
        <v>0.12693432853520001</v>
      </c>
      <c r="BG115" s="70">
        <v>0.58009248342840003</v>
      </c>
      <c r="BH115" s="70">
        <v>0</v>
      </c>
      <c r="BI115" s="70">
        <v>0</v>
      </c>
      <c r="BJ115" s="70">
        <v>1.5115710840713001</v>
      </c>
      <c r="BK115" s="75">
        <f>SUM(C115:BJ115)</f>
        <v>164.04614060324369</v>
      </c>
    </row>
    <row r="116" spans="1:63">
      <c r="A116" s="6"/>
      <c r="B116" s="10" t="s">
        <v>189</v>
      </c>
      <c r="C116" s="70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3.0131269606899998E-2</v>
      </c>
      <c r="I116" s="70">
        <v>0</v>
      </c>
      <c r="J116" s="70">
        <v>0</v>
      </c>
      <c r="K116" s="70">
        <v>0</v>
      </c>
      <c r="L116" s="70">
        <v>3.3487809071300001E-2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v>4.1078305355999999E-3</v>
      </c>
      <c r="S116" s="70">
        <v>0</v>
      </c>
      <c r="T116" s="70">
        <v>0</v>
      </c>
      <c r="U116" s="70">
        <v>0</v>
      </c>
      <c r="V116" s="70">
        <v>0</v>
      </c>
      <c r="W116" s="70">
        <v>0</v>
      </c>
      <c r="X116" s="70">
        <v>0</v>
      </c>
      <c r="Y116" s="70">
        <v>0</v>
      </c>
      <c r="Z116" s="70">
        <v>0</v>
      </c>
      <c r="AA116" s="70">
        <v>0</v>
      </c>
      <c r="AB116" s="70">
        <v>0</v>
      </c>
      <c r="AC116" s="70">
        <v>0</v>
      </c>
      <c r="AD116" s="70">
        <v>0</v>
      </c>
      <c r="AE116" s="70">
        <v>0</v>
      </c>
      <c r="AF116" s="70">
        <v>0</v>
      </c>
      <c r="AG116" s="70">
        <v>0</v>
      </c>
      <c r="AH116" s="70">
        <v>0</v>
      </c>
      <c r="AI116" s="70">
        <v>0</v>
      </c>
      <c r="AJ116" s="70">
        <v>0</v>
      </c>
      <c r="AK116" s="70">
        <v>0</v>
      </c>
      <c r="AL116" s="70">
        <v>0</v>
      </c>
      <c r="AM116" s="70">
        <v>0</v>
      </c>
      <c r="AN116" s="70">
        <v>0</v>
      </c>
      <c r="AO116" s="70">
        <v>0</v>
      </c>
      <c r="AP116" s="70">
        <v>0</v>
      </c>
      <c r="AQ116" s="70">
        <v>0</v>
      </c>
      <c r="AR116" s="70">
        <v>0</v>
      </c>
      <c r="AS116" s="70">
        <v>0</v>
      </c>
      <c r="AT116" s="70">
        <v>0</v>
      </c>
      <c r="AU116" s="70">
        <v>0</v>
      </c>
      <c r="AV116" s="70">
        <v>1.3982008623506004</v>
      </c>
      <c r="AW116" s="70">
        <v>6.3667850000000002E-7</v>
      </c>
      <c r="AX116" s="70">
        <v>0</v>
      </c>
      <c r="AY116" s="70">
        <v>0</v>
      </c>
      <c r="AZ116" s="70">
        <v>2.5665664537853998</v>
      </c>
      <c r="BA116" s="70">
        <v>0</v>
      </c>
      <c r="BB116" s="70">
        <v>0</v>
      </c>
      <c r="BC116" s="70">
        <v>0</v>
      </c>
      <c r="BD116" s="70">
        <v>0</v>
      </c>
      <c r="BE116" s="70">
        <v>0</v>
      </c>
      <c r="BF116" s="70">
        <v>0.10802667535549999</v>
      </c>
      <c r="BG116" s="70">
        <v>0</v>
      </c>
      <c r="BH116" s="70">
        <v>0</v>
      </c>
      <c r="BI116" s="70">
        <v>0</v>
      </c>
      <c r="BJ116" s="70">
        <v>0.18238774896420001</v>
      </c>
      <c r="BK116" s="75">
        <f t="shared" ref="BK116:BK118" si="11">SUM(C116:BJ116)</f>
        <v>4.3229092863480005</v>
      </c>
    </row>
    <row r="117" spans="1:63">
      <c r="A117" s="6"/>
      <c r="B117" s="10" t="s">
        <v>160</v>
      </c>
      <c r="C117" s="70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2.2542522432114001</v>
      </c>
      <c r="I117" s="70">
        <v>6.0980572599998997</v>
      </c>
      <c r="J117" s="70">
        <v>0</v>
      </c>
      <c r="K117" s="70">
        <v>0</v>
      </c>
      <c r="L117" s="70">
        <v>1.5104053729996998</v>
      </c>
      <c r="M117" s="70">
        <v>0</v>
      </c>
      <c r="N117" s="70">
        <v>0</v>
      </c>
      <c r="O117" s="70">
        <v>0</v>
      </c>
      <c r="P117" s="70">
        <v>0</v>
      </c>
      <c r="Q117" s="70">
        <v>0</v>
      </c>
      <c r="R117" s="70">
        <v>0.48891442364109994</v>
      </c>
      <c r="S117" s="70">
        <v>0</v>
      </c>
      <c r="T117" s="70">
        <v>0</v>
      </c>
      <c r="U117" s="70">
        <v>0</v>
      </c>
      <c r="V117" s="70">
        <v>2.8411417499999998E-2</v>
      </c>
      <c r="W117" s="70">
        <v>0</v>
      </c>
      <c r="X117" s="70">
        <v>0</v>
      </c>
      <c r="Y117" s="70">
        <v>0</v>
      </c>
      <c r="Z117" s="70">
        <v>0</v>
      </c>
      <c r="AA117" s="70">
        <v>0</v>
      </c>
      <c r="AB117" s="70">
        <v>2.7800348392800003E-2</v>
      </c>
      <c r="AC117" s="70">
        <v>12.416659233785699</v>
      </c>
      <c r="AD117" s="70">
        <v>0</v>
      </c>
      <c r="AE117" s="70">
        <v>0</v>
      </c>
      <c r="AF117" s="70">
        <v>2.5913775526427001</v>
      </c>
      <c r="AG117" s="70">
        <v>0</v>
      </c>
      <c r="AH117" s="70">
        <v>0</v>
      </c>
      <c r="AI117" s="70">
        <v>0</v>
      </c>
      <c r="AJ117" s="70">
        <v>0</v>
      </c>
      <c r="AK117" s="70">
        <v>0</v>
      </c>
      <c r="AL117" s="70">
        <v>1.6094218927999999E-3</v>
      </c>
      <c r="AM117" s="70">
        <v>0.79285614539280003</v>
      </c>
      <c r="AN117" s="70">
        <v>0</v>
      </c>
      <c r="AO117" s="70">
        <v>0</v>
      </c>
      <c r="AP117" s="70">
        <v>0.68588199471420008</v>
      </c>
      <c r="AQ117" s="70">
        <v>0</v>
      </c>
      <c r="AR117" s="70">
        <v>0</v>
      </c>
      <c r="AS117" s="70">
        <v>0</v>
      </c>
      <c r="AT117" s="70">
        <v>0</v>
      </c>
      <c r="AU117" s="70">
        <v>0</v>
      </c>
      <c r="AV117" s="70">
        <v>31.104756910351618</v>
      </c>
      <c r="AW117" s="70">
        <v>204.70166209403442</v>
      </c>
      <c r="AX117" s="70">
        <v>0</v>
      </c>
      <c r="AY117" s="70">
        <v>0</v>
      </c>
      <c r="AZ117" s="70">
        <v>46.887562441604899</v>
      </c>
      <c r="BA117" s="70">
        <v>0</v>
      </c>
      <c r="BB117" s="70">
        <v>0</v>
      </c>
      <c r="BC117" s="70">
        <v>0</v>
      </c>
      <c r="BD117" s="70">
        <v>0</v>
      </c>
      <c r="BE117" s="70">
        <v>0</v>
      </c>
      <c r="BF117" s="70">
        <v>6.8542915092521053</v>
      </c>
      <c r="BG117" s="70">
        <v>0.1696602359995</v>
      </c>
      <c r="BH117" s="70">
        <v>0</v>
      </c>
      <c r="BI117" s="70">
        <v>0</v>
      </c>
      <c r="BJ117" s="70">
        <v>7.2091505535699998E-2</v>
      </c>
      <c r="BK117" s="75">
        <f t="shared" si="11"/>
        <v>316.68625011095133</v>
      </c>
    </row>
    <row r="118" spans="1:63">
      <c r="A118" s="6"/>
      <c r="B118" s="10" t="s">
        <v>190</v>
      </c>
      <c r="C118" s="70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0.1596611886424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v>3.4705486249599994E-2</v>
      </c>
      <c r="S118" s="70">
        <v>0</v>
      </c>
      <c r="T118" s="70">
        <v>0</v>
      </c>
      <c r="U118" s="70">
        <v>0</v>
      </c>
      <c r="V118" s="70">
        <v>0</v>
      </c>
      <c r="W118" s="70">
        <v>0</v>
      </c>
      <c r="X118" s="70">
        <v>0</v>
      </c>
      <c r="Y118" s="70">
        <v>0</v>
      </c>
      <c r="Z118" s="70">
        <v>0</v>
      </c>
      <c r="AA118" s="70">
        <v>0</v>
      </c>
      <c r="AB118" s="70">
        <v>0</v>
      </c>
      <c r="AC118" s="70">
        <v>0</v>
      </c>
      <c r="AD118" s="70">
        <v>0</v>
      </c>
      <c r="AE118" s="70">
        <v>0</v>
      </c>
      <c r="AF118" s="70">
        <v>0</v>
      </c>
      <c r="AG118" s="70">
        <v>0</v>
      </c>
      <c r="AH118" s="70">
        <v>0</v>
      </c>
      <c r="AI118" s="70">
        <v>0</v>
      </c>
      <c r="AJ118" s="70">
        <v>0</v>
      </c>
      <c r="AK118" s="70">
        <v>0</v>
      </c>
      <c r="AL118" s="70">
        <v>0</v>
      </c>
      <c r="AM118" s="70">
        <v>0</v>
      </c>
      <c r="AN118" s="70">
        <v>0</v>
      </c>
      <c r="AO118" s="70">
        <v>0</v>
      </c>
      <c r="AP118" s="70">
        <v>0</v>
      </c>
      <c r="AQ118" s="70">
        <v>0</v>
      </c>
      <c r="AR118" s="70">
        <v>0</v>
      </c>
      <c r="AS118" s="70">
        <v>0</v>
      </c>
      <c r="AT118" s="70">
        <v>0</v>
      </c>
      <c r="AU118" s="70">
        <v>0</v>
      </c>
      <c r="AV118" s="70">
        <v>12.550040962027378</v>
      </c>
      <c r="AW118" s="70">
        <v>0.71373902249989996</v>
      </c>
      <c r="AX118" s="70">
        <v>0</v>
      </c>
      <c r="AY118" s="70">
        <v>0</v>
      </c>
      <c r="AZ118" s="70">
        <v>19.524403351569283</v>
      </c>
      <c r="BA118" s="70">
        <v>0</v>
      </c>
      <c r="BB118" s="70">
        <v>0</v>
      </c>
      <c r="BC118" s="70">
        <v>0</v>
      </c>
      <c r="BD118" s="70">
        <v>0</v>
      </c>
      <c r="BE118" s="70">
        <v>0</v>
      </c>
      <c r="BF118" s="70">
        <v>1.4662091394978016</v>
      </c>
      <c r="BG118" s="70">
        <v>0.16466496799989999</v>
      </c>
      <c r="BH118" s="70">
        <v>0</v>
      </c>
      <c r="BI118" s="70">
        <v>0</v>
      </c>
      <c r="BJ118" s="70">
        <v>0.16466496799989999</v>
      </c>
      <c r="BK118" s="75">
        <f t="shared" si="11"/>
        <v>34.778089086486155</v>
      </c>
    </row>
    <row r="119" spans="1:63" s="14" customFormat="1">
      <c r="A119" s="6"/>
      <c r="B119" s="12" t="s">
        <v>89</v>
      </c>
      <c r="C119" s="78">
        <f>SUM(C114:C118)</f>
        <v>0</v>
      </c>
      <c r="D119" s="78">
        <f t="shared" ref="D119:BJ119" si="12">SUM(D114:D118)</f>
        <v>0</v>
      </c>
      <c r="E119" s="78">
        <f t="shared" si="12"/>
        <v>0</v>
      </c>
      <c r="F119" s="78">
        <f t="shared" si="12"/>
        <v>0</v>
      </c>
      <c r="G119" s="78">
        <f t="shared" si="12"/>
        <v>0</v>
      </c>
      <c r="H119" s="78">
        <f t="shared" si="12"/>
        <v>4.5732293036726999</v>
      </c>
      <c r="I119" s="78">
        <f t="shared" si="12"/>
        <v>106.97891157646379</v>
      </c>
      <c r="J119" s="78">
        <f t="shared" si="12"/>
        <v>0</v>
      </c>
      <c r="K119" s="78">
        <f t="shared" si="12"/>
        <v>0</v>
      </c>
      <c r="L119" s="78">
        <f t="shared" si="12"/>
        <v>11.703553824820499</v>
      </c>
      <c r="M119" s="78">
        <f t="shared" si="12"/>
        <v>0</v>
      </c>
      <c r="N119" s="78">
        <f t="shared" si="12"/>
        <v>0</v>
      </c>
      <c r="O119" s="78">
        <f t="shared" si="12"/>
        <v>0</v>
      </c>
      <c r="P119" s="78">
        <f t="shared" si="12"/>
        <v>0</v>
      </c>
      <c r="Q119" s="78">
        <f t="shared" si="12"/>
        <v>0</v>
      </c>
      <c r="R119" s="78">
        <f t="shared" si="12"/>
        <v>0.84071401081679997</v>
      </c>
      <c r="S119" s="78">
        <f t="shared" si="12"/>
        <v>0.10321782082139999</v>
      </c>
      <c r="T119" s="78">
        <f t="shared" si="12"/>
        <v>0</v>
      </c>
      <c r="U119" s="78">
        <f t="shared" si="12"/>
        <v>0</v>
      </c>
      <c r="V119" s="78">
        <f t="shared" si="12"/>
        <v>0.18174805964269999</v>
      </c>
      <c r="W119" s="78">
        <f t="shared" si="12"/>
        <v>0</v>
      </c>
      <c r="X119" s="78">
        <f t="shared" si="12"/>
        <v>0</v>
      </c>
      <c r="Y119" s="78">
        <f t="shared" si="12"/>
        <v>0</v>
      </c>
      <c r="Z119" s="78">
        <f t="shared" si="12"/>
        <v>0</v>
      </c>
      <c r="AA119" s="78">
        <f t="shared" si="12"/>
        <v>0</v>
      </c>
      <c r="AB119" s="78">
        <f t="shared" si="12"/>
        <v>8.1999659642600004E-2</v>
      </c>
      <c r="AC119" s="78">
        <f t="shared" si="12"/>
        <v>12.4989860091785</v>
      </c>
      <c r="AD119" s="78">
        <f t="shared" si="12"/>
        <v>0</v>
      </c>
      <c r="AE119" s="78">
        <f t="shared" si="12"/>
        <v>0</v>
      </c>
      <c r="AF119" s="78">
        <f t="shared" si="12"/>
        <v>8.9982197623567011</v>
      </c>
      <c r="AG119" s="78">
        <f t="shared" si="12"/>
        <v>0</v>
      </c>
      <c r="AH119" s="78">
        <f t="shared" si="12"/>
        <v>0</v>
      </c>
      <c r="AI119" s="78">
        <f t="shared" si="12"/>
        <v>0</v>
      </c>
      <c r="AJ119" s="78">
        <f t="shared" si="12"/>
        <v>0</v>
      </c>
      <c r="AK119" s="78">
        <f t="shared" si="12"/>
        <v>0</v>
      </c>
      <c r="AL119" s="78">
        <f t="shared" si="12"/>
        <v>1.6094218927999999E-3</v>
      </c>
      <c r="AM119" s="78">
        <f t="shared" si="12"/>
        <v>0.79285614539280003</v>
      </c>
      <c r="AN119" s="78">
        <f t="shared" si="12"/>
        <v>0</v>
      </c>
      <c r="AO119" s="78">
        <f t="shared" si="12"/>
        <v>0</v>
      </c>
      <c r="AP119" s="78">
        <f t="shared" si="12"/>
        <v>0.75710809296420012</v>
      </c>
      <c r="AQ119" s="78">
        <f t="shared" si="12"/>
        <v>0</v>
      </c>
      <c r="AR119" s="78">
        <f t="shared" si="12"/>
        <v>0</v>
      </c>
      <c r="AS119" s="78">
        <f t="shared" si="12"/>
        <v>0</v>
      </c>
      <c r="AT119" s="78">
        <f t="shared" si="12"/>
        <v>0</v>
      </c>
      <c r="AU119" s="78">
        <f t="shared" si="12"/>
        <v>0</v>
      </c>
      <c r="AV119" s="78">
        <f t="shared" si="12"/>
        <v>88.127909247721135</v>
      </c>
      <c r="AW119" s="78">
        <f t="shared" si="12"/>
        <v>230.26774513074642</v>
      </c>
      <c r="AX119" s="78">
        <f t="shared" si="12"/>
        <v>1.72892652375</v>
      </c>
      <c r="AY119" s="78">
        <f t="shared" si="12"/>
        <v>0</v>
      </c>
      <c r="AZ119" s="78">
        <f t="shared" si="12"/>
        <v>123.4846453175258</v>
      </c>
      <c r="BA119" s="78">
        <f t="shared" si="12"/>
        <v>0</v>
      </c>
      <c r="BB119" s="78">
        <f t="shared" si="12"/>
        <v>0</v>
      </c>
      <c r="BC119" s="78">
        <f t="shared" si="12"/>
        <v>0</v>
      </c>
      <c r="BD119" s="78">
        <f t="shared" si="12"/>
        <v>0</v>
      </c>
      <c r="BE119" s="78">
        <f t="shared" si="12"/>
        <v>0</v>
      </c>
      <c r="BF119" s="78">
        <f t="shared" si="12"/>
        <v>15.900307317033404</v>
      </c>
      <c r="BG119" s="78">
        <f t="shared" si="12"/>
        <v>0.9601870999633999</v>
      </c>
      <c r="BH119" s="78">
        <f t="shared" si="12"/>
        <v>0</v>
      </c>
      <c r="BI119" s="78">
        <f t="shared" si="12"/>
        <v>0</v>
      </c>
      <c r="BJ119" s="78">
        <f t="shared" si="12"/>
        <v>2.3107950379637998</v>
      </c>
      <c r="BK119" s="71">
        <f>SUM(BK114:BK118)</f>
        <v>610.29266936236934</v>
      </c>
    </row>
    <row r="120" spans="1:63">
      <c r="A120" s="6"/>
      <c r="B120" s="12" t="s">
        <v>87</v>
      </c>
      <c r="C120" s="70">
        <f>C111+C119</f>
        <v>0</v>
      </c>
      <c r="D120" s="70">
        <f t="shared" ref="D120:BJ120" si="13">D111+D119</f>
        <v>0</v>
      </c>
      <c r="E120" s="70">
        <f t="shared" si="13"/>
        <v>0</v>
      </c>
      <c r="F120" s="70">
        <f t="shared" si="13"/>
        <v>0</v>
      </c>
      <c r="G120" s="70">
        <f t="shared" si="13"/>
        <v>0</v>
      </c>
      <c r="H120" s="70">
        <f t="shared" si="13"/>
        <v>5.9558999897063991</v>
      </c>
      <c r="I120" s="70">
        <f t="shared" si="13"/>
        <v>106.97891157646379</v>
      </c>
      <c r="J120" s="70">
        <f t="shared" si="13"/>
        <v>0</v>
      </c>
      <c r="K120" s="70">
        <f t="shared" si="13"/>
        <v>0</v>
      </c>
      <c r="L120" s="70">
        <f t="shared" si="13"/>
        <v>11.792235947105999</v>
      </c>
      <c r="M120" s="70">
        <f t="shared" si="13"/>
        <v>0</v>
      </c>
      <c r="N120" s="70">
        <f t="shared" si="13"/>
        <v>0</v>
      </c>
      <c r="O120" s="70">
        <f t="shared" si="13"/>
        <v>0</v>
      </c>
      <c r="P120" s="70">
        <f t="shared" si="13"/>
        <v>0</v>
      </c>
      <c r="Q120" s="70">
        <f t="shared" si="13"/>
        <v>0</v>
      </c>
      <c r="R120" s="70">
        <f t="shared" si="13"/>
        <v>1.2035498989214</v>
      </c>
      <c r="S120" s="70">
        <f t="shared" si="13"/>
        <v>0.10321782082139999</v>
      </c>
      <c r="T120" s="70">
        <f t="shared" si="13"/>
        <v>0</v>
      </c>
      <c r="U120" s="70">
        <f t="shared" si="13"/>
        <v>0</v>
      </c>
      <c r="V120" s="70">
        <f t="shared" si="13"/>
        <v>0.1818300938927</v>
      </c>
      <c r="W120" s="70">
        <f t="shared" si="13"/>
        <v>0</v>
      </c>
      <c r="X120" s="70">
        <f t="shared" si="13"/>
        <v>0</v>
      </c>
      <c r="Y120" s="70">
        <f t="shared" si="13"/>
        <v>0</v>
      </c>
      <c r="Z120" s="70">
        <f t="shared" si="13"/>
        <v>0</v>
      </c>
      <c r="AA120" s="70">
        <f t="shared" si="13"/>
        <v>0</v>
      </c>
      <c r="AB120" s="70">
        <f t="shared" si="13"/>
        <v>0.13292289532090001</v>
      </c>
      <c r="AC120" s="70">
        <f t="shared" si="13"/>
        <v>12.4989860091785</v>
      </c>
      <c r="AD120" s="70">
        <f t="shared" si="13"/>
        <v>0</v>
      </c>
      <c r="AE120" s="70">
        <f t="shared" si="13"/>
        <v>0</v>
      </c>
      <c r="AF120" s="70">
        <f t="shared" si="13"/>
        <v>9.0300919381781011</v>
      </c>
      <c r="AG120" s="70">
        <f t="shared" si="13"/>
        <v>0</v>
      </c>
      <c r="AH120" s="70">
        <f t="shared" si="13"/>
        <v>0</v>
      </c>
      <c r="AI120" s="70">
        <f t="shared" si="13"/>
        <v>0</v>
      </c>
      <c r="AJ120" s="70">
        <f t="shared" si="13"/>
        <v>0</v>
      </c>
      <c r="AK120" s="70">
        <f t="shared" si="13"/>
        <v>0</v>
      </c>
      <c r="AL120" s="70">
        <f t="shared" si="13"/>
        <v>8.2923417498999997E-3</v>
      </c>
      <c r="AM120" s="70">
        <f t="shared" si="13"/>
        <v>0.79285614539280003</v>
      </c>
      <c r="AN120" s="70">
        <f t="shared" si="13"/>
        <v>0</v>
      </c>
      <c r="AO120" s="70">
        <f t="shared" si="13"/>
        <v>0</v>
      </c>
      <c r="AP120" s="70">
        <f t="shared" si="13"/>
        <v>0.75710809296420012</v>
      </c>
      <c r="AQ120" s="70">
        <f t="shared" si="13"/>
        <v>0</v>
      </c>
      <c r="AR120" s="70">
        <f t="shared" si="13"/>
        <v>0</v>
      </c>
      <c r="AS120" s="70">
        <f t="shared" si="13"/>
        <v>0</v>
      </c>
      <c r="AT120" s="70">
        <f t="shared" si="13"/>
        <v>0</v>
      </c>
      <c r="AU120" s="70">
        <f t="shared" si="13"/>
        <v>0</v>
      </c>
      <c r="AV120" s="70">
        <f t="shared" si="13"/>
        <v>123.55150082304479</v>
      </c>
      <c r="AW120" s="70">
        <f t="shared" si="13"/>
        <v>230.29414269817491</v>
      </c>
      <c r="AX120" s="70">
        <f t="shared" si="13"/>
        <v>1.72892652375</v>
      </c>
      <c r="AY120" s="70">
        <f t="shared" si="13"/>
        <v>0</v>
      </c>
      <c r="AZ120" s="70">
        <f t="shared" si="13"/>
        <v>123.9934945419181</v>
      </c>
      <c r="BA120" s="70">
        <f t="shared" si="13"/>
        <v>0</v>
      </c>
      <c r="BB120" s="70">
        <f t="shared" si="13"/>
        <v>0</v>
      </c>
      <c r="BC120" s="70">
        <f t="shared" si="13"/>
        <v>0</v>
      </c>
      <c r="BD120" s="70">
        <f t="shared" si="13"/>
        <v>0</v>
      </c>
      <c r="BE120" s="70">
        <f t="shared" si="13"/>
        <v>0</v>
      </c>
      <c r="BF120" s="70">
        <f t="shared" si="13"/>
        <v>25.277031535873803</v>
      </c>
      <c r="BG120" s="70">
        <f t="shared" si="13"/>
        <v>0.96142196799909996</v>
      </c>
      <c r="BH120" s="70">
        <f t="shared" si="13"/>
        <v>0</v>
      </c>
      <c r="BI120" s="70">
        <f t="shared" si="13"/>
        <v>0</v>
      </c>
      <c r="BJ120" s="70">
        <f t="shared" si="13"/>
        <v>2.3697606769636996</v>
      </c>
      <c r="BK120" s="78">
        <f t="shared" ref="BK120" si="14">BK111+BK119</f>
        <v>657.61218151742037</v>
      </c>
    </row>
    <row r="121" spans="1:63" ht="3" customHeight="1">
      <c r="A121" s="6"/>
      <c r="B121" s="9"/>
      <c r="C121" s="7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4"/>
    </row>
    <row r="122" spans="1:63">
      <c r="A122" s="6" t="s">
        <v>18</v>
      </c>
      <c r="B122" s="7" t="s">
        <v>8</v>
      </c>
      <c r="C122" s="7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4"/>
    </row>
    <row r="123" spans="1:63">
      <c r="A123" s="6" t="s">
        <v>79</v>
      </c>
      <c r="B123" s="9" t="s">
        <v>19</v>
      </c>
      <c r="C123" s="7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4"/>
    </row>
    <row r="124" spans="1:63">
      <c r="A124" s="6"/>
      <c r="B124" s="10" t="s">
        <v>39</v>
      </c>
      <c r="C124" s="70"/>
      <c r="D124" s="67"/>
      <c r="E124" s="67"/>
      <c r="F124" s="67"/>
      <c r="G124" s="69"/>
      <c r="H124" s="70"/>
      <c r="I124" s="67"/>
      <c r="J124" s="67"/>
      <c r="K124" s="67"/>
      <c r="L124" s="69"/>
      <c r="M124" s="70"/>
      <c r="N124" s="67"/>
      <c r="O124" s="67"/>
      <c r="P124" s="67"/>
      <c r="Q124" s="69"/>
      <c r="R124" s="70"/>
      <c r="S124" s="67"/>
      <c r="T124" s="67"/>
      <c r="U124" s="67"/>
      <c r="V124" s="69"/>
      <c r="W124" s="70"/>
      <c r="X124" s="67"/>
      <c r="Y124" s="67"/>
      <c r="Z124" s="67"/>
      <c r="AA124" s="69"/>
      <c r="AB124" s="70"/>
      <c r="AC124" s="67"/>
      <c r="AD124" s="67"/>
      <c r="AE124" s="67"/>
      <c r="AF124" s="69"/>
      <c r="AG124" s="70"/>
      <c r="AH124" s="67"/>
      <c r="AI124" s="67"/>
      <c r="AJ124" s="67"/>
      <c r="AK124" s="69"/>
      <c r="AL124" s="70"/>
      <c r="AM124" s="67"/>
      <c r="AN124" s="67"/>
      <c r="AO124" s="67"/>
      <c r="AP124" s="69"/>
      <c r="AQ124" s="70"/>
      <c r="AR124" s="67"/>
      <c r="AS124" s="67"/>
      <c r="AT124" s="67"/>
      <c r="AU124" s="69"/>
      <c r="AV124" s="70"/>
      <c r="AW124" s="67"/>
      <c r="AX124" s="67"/>
      <c r="AY124" s="67"/>
      <c r="AZ124" s="69"/>
      <c r="BA124" s="70"/>
      <c r="BB124" s="67"/>
      <c r="BC124" s="67"/>
      <c r="BD124" s="67"/>
      <c r="BE124" s="69"/>
      <c r="BF124" s="70"/>
      <c r="BG124" s="67"/>
      <c r="BH124" s="67"/>
      <c r="BI124" s="67"/>
      <c r="BJ124" s="69"/>
      <c r="BK124" s="75"/>
    </row>
    <row r="125" spans="1:63">
      <c r="A125" s="6"/>
      <c r="B125" s="12" t="s">
        <v>86</v>
      </c>
      <c r="C125" s="70"/>
      <c r="D125" s="67"/>
      <c r="E125" s="67"/>
      <c r="F125" s="67"/>
      <c r="G125" s="69"/>
      <c r="H125" s="70"/>
      <c r="I125" s="67"/>
      <c r="J125" s="67"/>
      <c r="K125" s="67"/>
      <c r="L125" s="69"/>
      <c r="M125" s="70"/>
      <c r="N125" s="67"/>
      <c r="O125" s="67"/>
      <c r="P125" s="67"/>
      <c r="Q125" s="69"/>
      <c r="R125" s="70"/>
      <c r="S125" s="67"/>
      <c r="T125" s="67"/>
      <c r="U125" s="67"/>
      <c r="V125" s="69"/>
      <c r="W125" s="70"/>
      <c r="X125" s="67"/>
      <c r="Y125" s="67"/>
      <c r="Z125" s="67"/>
      <c r="AA125" s="69"/>
      <c r="AB125" s="70"/>
      <c r="AC125" s="67"/>
      <c r="AD125" s="67"/>
      <c r="AE125" s="67"/>
      <c r="AF125" s="69"/>
      <c r="AG125" s="70"/>
      <c r="AH125" s="67"/>
      <c r="AI125" s="67"/>
      <c r="AJ125" s="67"/>
      <c r="AK125" s="69"/>
      <c r="AL125" s="70"/>
      <c r="AM125" s="67"/>
      <c r="AN125" s="67"/>
      <c r="AO125" s="67"/>
      <c r="AP125" s="69"/>
      <c r="AQ125" s="70"/>
      <c r="AR125" s="67"/>
      <c r="AS125" s="67"/>
      <c r="AT125" s="67"/>
      <c r="AU125" s="69"/>
      <c r="AV125" s="70"/>
      <c r="AW125" s="67"/>
      <c r="AX125" s="67"/>
      <c r="AY125" s="67"/>
      <c r="AZ125" s="69"/>
      <c r="BA125" s="70"/>
      <c r="BB125" s="67"/>
      <c r="BC125" s="67"/>
      <c r="BD125" s="67"/>
      <c r="BE125" s="69"/>
      <c r="BF125" s="70"/>
      <c r="BG125" s="67"/>
      <c r="BH125" s="67"/>
      <c r="BI125" s="67"/>
      <c r="BJ125" s="69"/>
      <c r="BK125" s="75"/>
    </row>
    <row r="126" spans="1:63" ht="2.25" customHeight="1">
      <c r="A126" s="6"/>
      <c r="B126" s="9"/>
      <c r="C126" s="7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4"/>
    </row>
    <row r="127" spans="1:63">
      <c r="A127" s="6" t="s">
        <v>4</v>
      </c>
      <c r="B127" s="7" t="s">
        <v>9</v>
      </c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4"/>
    </row>
    <row r="128" spans="1:63">
      <c r="A128" s="6" t="s">
        <v>79</v>
      </c>
      <c r="B128" s="9" t="s">
        <v>20</v>
      </c>
      <c r="C128" s="7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4"/>
    </row>
    <row r="129" spans="1:63">
      <c r="A129" s="6"/>
      <c r="B129" s="10" t="s">
        <v>39</v>
      </c>
      <c r="C129" s="70"/>
      <c r="D129" s="67"/>
      <c r="E129" s="67"/>
      <c r="F129" s="67"/>
      <c r="G129" s="69"/>
      <c r="H129" s="70"/>
      <c r="I129" s="67"/>
      <c r="J129" s="67"/>
      <c r="K129" s="67"/>
      <c r="L129" s="69"/>
      <c r="M129" s="70"/>
      <c r="N129" s="67"/>
      <c r="O129" s="67"/>
      <c r="P129" s="67"/>
      <c r="Q129" s="69"/>
      <c r="R129" s="70"/>
      <c r="S129" s="67"/>
      <c r="T129" s="67"/>
      <c r="U129" s="67"/>
      <c r="V129" s="69"/>
      <c r="W129" s="70"/>
      <c r="X129" s="67"/>
      <c r="Y129" s="67"/>
      <c r="Z129" s="67"/>
      <c r="AA129" s="69"/>
      <c r="AB129" s="70"/>
      <c r="AC129" s="67"/>
      <c r="AD129" s="67"/>
      <c r="AE129" s="67"/>
      <c r="AF129" s="69"/>
      <c r="AG129" s="70"/>
      <c r="AH129" s="67"/>
      <c r="AI129" s="67"/>
      <c r="AJ129" s="67"/>
      <c r="AK129" s="69"/>
      <c r="AL129" s="70"/>
      <c r="AM129" s="67"/>
      <c r="AN129" s="67"/>
      <c r="AO129" s="67"/>
      <c r="AP129" s="69"/>
      <c r="AQ129" s="70"/>
      <c r="AR129" s="67"/>
      <c r="AS129" s="67"/>
      <c r="AT129" s="67"/>
      <c r="AU129" s="69"/>
      <c r="AV129" s="70"/>
      <c r="AW129" s="67"/>
      <c r="AX129" s="67"/>
      <c r="AY129" s="67"/>
      <c r="AZ129" s="69"/>
      <c r="BA129" s="70"/>
      <c r="BB129" s="67"/>
      <c r="BC129" s="67"/>
      <c r="BD129" s="67"/>
      <c r="BE129" s="69"/>
      <c r="BF129" s="70"/>
      <c r="BG129" s="67"/>
      <c r="BH129" s="67"/>
      <c r="BI129" s="67"/>
      <c r="BJ129" s="69"/>
      <c r="BK129" s="75"/>
    </row>
    <row r="130" spans="1:63" s="14" customFormat="1">
      <c r="A130" s="6"/>
      <c r="B130" s="12" t="s">
        <v>88</v>
      </c>
      <c r="C130" s="78"/>
      <c r="D130" s="79"/>
      <c r="E130" s="79"/>
      <c r="F130" s="79"/>
      <c r="G130" s="80"/>
      <c r="H130" s="78"/>
      <c r="I130" s="79"/>
      <c r="J130" s="79"/>
      <c r="K130" s="79"/>
      <c r="L130" s="80"/>
      <c r="M130" s="78"/>
      <c r="N130" s="79"/>
      <c r="O130" s="79"/>
      <c r="P130" s="79"/>
      <c r="Q130" s="80"/>
      <c r="R130" s="78"/>
      <c r="S130" s="79"/>
      <c r="T130" s="79"/>
      <c r="U130" s="79"/>
      <c r="V130" s="80"/>
      <c r="W130" s="78"/>
      <c r="X130" s="79"/>
      <c r="Y130" s="79"/>
      <c r="Z130" s="79"/>
      <c r="AA130" s="80"/>
      <c r="AB130" s="78"/>
      <c r="AC130" s="79"/>
      <c r="AD130" s="79"/>
      <c r="AE130" s="79"/>
      <c r="AF130" s="80"/>
      <c r="AG130" s="78"/>
      <c r="AH130" s="79"/>
      <c r="AI130" s="79"/>
      <c r="AJ130" s="79"/>
      <c r="AK130" s="80"/>
      <c r="AL130" s="78"/>
      <c r="AM130" s="79"/>
      <c r="AN130" s="79"/>
      <c r="AO130" s="79"/>
      <c r="AP130" s="80"/>
      <c r="AQ130" s="78"/>
      <c r="AR130" s="79"/>
      <c r="AS130" s="79"/>
      <c r="AT130" s="79"/>
      <c r="AU130" s="80"/>
      <c r="AV130" s="78"/>
      <c r="AW130" s="79"/>
      <c r="AX130" s="79"/>
      <c r="AY130" s="79"/>
      <c r="AZ130" s="80"/>
      <c r="BA130" s="78"/>
      <c r="BB130" s="79"/>
      <c r="BC130" s="79"/>
      <c r="BD130" s="79"/>
      <c r="BE130" s="80"/>
      <c r="BF130" s="78"/>
      <c r="BG130" s="79"/>
      <c r="BH130" s="79"/>
      <c r="BI130" s="79"/>
      <c r="BJ130" s="80"/>
      <c r="BK130" s="71"/>
    </row>
    <row r="131" spans="1:63">
      <c r="A131" s="6" t="s">
        <v>80</v>
      </c>
      <c r="B131" s="9" t="s">
        <v>21</v>
      </c>
      <c r="C131" s="7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4"/>
    </row>
    <row r="132" spans="1:63">
      <c r="A132" s="6"/>
      <c r="B132" s="10" t="s">
        <v>39</v>
      </c>
      <c r="C132" s="70"/>
      <c r="D132" s="67"/>
      <c r="E132" s="67"/>
      <c r="F132" s="67"/>
      <c r="G132" s="69"/>
      <c r="H132" s="70"/>
      <c r="I132" s="67"/>
      <c r="J132" s="67"/>
      <c r="K132" s="67"/>
      <c r="L132" s="69"/>
      <c r="M132" s="70"/>
      <c r="N132" s="67"/>
      <c r="O132" s="67"/>
      <c r="P132" s="67"/>
      <c r="Q132" s="69"/>
      <c r="R132" s="70"/>
      <c r="S132" s="67"/>
      <c r="T132" s="67"/>
      <c r="U132" s="67"/>
      <c r="V132" s="69"/>
      <c r="W132" s="70"/>
      <c r="X132" s="67"/>
      <c r="Y132" s="67"/>
      <c r="Z132" s="67"/>
      <c r="AA132" s="69"/>
      <c r="AB132" s="70"/>
      <c r="AC132" s="67"/>
      <c r="AD132" s="67"/>
      <c r="AE132" s="67"/>
      <c r="AF132" s="69"/>
      <c r="AG132" s="70"/>
      <c r="AH132" s="67"/>
      <c r="AI132" s="67"/>
      <c r="AJ132" s="67"/>
      <c r="AK132" s="69"/>
      <c r="AL132" s="70"/>
      <c r="AM132" s="67"/>
      <c r="AN132" s="67"/>
      <c r="AO132" s="67"/>
      <c r="AP132" s="69"/>
      <c r="AQ132" s="70"/>
      <c r="AR132" s="67"/>
      <c r="AS132" s="67"/>
      <c r="AT132" s="67"/>
      <c r="AU132" s="69"/>
      <c r="AV132" s="70"/>
      <c r="AW132" s="67"/>
      <c r="AX132" s="67"/>
      <c r="AY132" s="67"/>
      <c r="AZ132" s="69"/>
      <c r="BA132" s="70"/>
      <c r="BB132" s="67"/>
      <c r="BC132" s="67"/>
      <c r="BD132" s="67"/>
      <c r="BE132" s="69"/>
      <c r="BF132" s="70"/>
      <c r="BG132" s="67"/>
      <c r="BH132" s="67"/>
      <c r="BI132" s="67"/>
      <c r="BJ132" s="69"/>
      <c r="BK132" s="75"/>
    </row>
    <row r="133" spans="1:63" s="14" customFormat="1">
      <c r="A133" s="6"/>
      <c r="B133" s="12" t="s">
        <v>89</v>
      </c>
      <c r="C133" s="78"/>
      <c r="D133" s="79"/>
      <c r="E133" s="79"/>
      <c r="F133" s="79"/>
      <c r="G133" s="80"/>
      <c r="H133" s="78"/>
      <c r="I133" s="79"/>
      <c r="J133" s="79"/>
      <c r="K133" s="79"/>
      <c r="L133" s="80"/>
      <c r="M133" s="78"/>
      <c r="N133" s="79"/>
      <c r="O133" s="79"/>
      <c r="P133" s="79"/>
      <c r="Q133" s="80"/>
      <c r="R133" s="78"/>
      <c r="S133" s="79"/>
      <c r="T133" s="79"/>
      <c r="U133" s="79"/>
      <c r="V133" s="80"/>
      <c r="W133" s="78"/>
      <c r="X133" s="79"/>
      <c r="Y133" s="79"/>
      <c r="Z133" s="79"/>
      <c r="AA133" s="80"/>
      <c r="AB133" s="78"/>
      <c r="AC133" s="79"/>
      <c r="AD133" s="79"/>
      <c r="AE133" s="79"/>
      <c r="AF133" s="80"/>
      <c r="AG133" s="78"/>
      <c r="AH133" s="79"/>
      <c r="AI133" s="79"/>
      <c r="AJ133" s="79"/>
      <c r="AK133" s="80"/>
      <c r="AL133" s="78"/>
      <c r="AM133" s="79"/>
      <c r="AN133" s="79"/>
      <c r="AO133" s="79"/>
      <c r="AP133" s="80"/>
      <c r="AQ133" s="78"/>
      <c r="AR133" s="79"/>
      <c r="AS133" s="79"/>
      <c r="AT133" s="79"/>
      <c r="AU133" s="80"/>
      <c r="AV133" s="78"/>
      <c r="AW133" s="79"/>
      <c r="AX133" s="79"/>
      <c r="AY133" s="79"/>
      <c r="AZ133" s="80"/>
      <c r="BA133" s="78"/>
      <c r="BB133" s="79"/>
      <c r="BC133" s="79"/>
      <c r="BD133" s="79"/>
      <c r="BE133" s="80"/>
      <c r="BF133" s="78"/>
      <c r="BG133" s="79"/>
      <c r="BH133" s="79"/>
      <c r="BI133" s="79"/>
      <c r="BJ133" s="80"/>
      <c r="BK133" s="71"/>
    </row>
    <row r="134" spans="1:63">
      <c r="A134" s="6"/>
      <c r="B134" s="12" t="s">
        <v>87</v>
      </c>
      <c r="C134" s="70"/>
      <c r="D134" s="67"/>
      <c r="E134" s="67"/>
      <c r="F134" s="67"/>
      <c r="G134" s="69"/>
      <c r="H134" s="70"/>
      <c r="I134" s="67"/>
      <c r="J134" s="67"/>
      <c r="K134" s="67"/>
      <c r="L134" s="69"/>
      <c r="M134" s="70"/>
      <c r="N134" s="67"/>
      <c r="O134" s="67"/>
      <c r="P134" s="67"/>
      <c r="Q134" s="69"/>
      <c r="R134" s="70"/>
      <c r="S134" s="67"/>
      <c r="T134" s="67"/>
      <c r="U134" s="67"/>
      <c r="V134" s="69"/>
      <c r="W134" s="70"/>
      <c r="X134" s="67"/>
      <c r="Y134" s="67"/>
      <c r="Z134" s="67"/>
      <c r="AA134" s="69"/>
      <c r="AB134" s="70"/>
      <c r="AC134" s="67"/>
      <c r="AD134" s="67"/>
      <c r="AE134" s="67"/>
      <c r="AF134" s="69"/>
      <c r="AG134" s="70"/>
      <c r="AH134" s="67"/>
      <c r="AI134" s="67"/>
      <c r="AJ134" s="67"/>
      <c r="AK134" s="69"/>
      <c r="AL134" s="70"/>
      <c r="AM134" s="67"/>
      <c r="AN134" s="67"/>
      <c r="AO134" s="67"/>
      <c r="AP134" s="69"/>
      <c r="AQ134" s="70"/>
      <c r="AR134" s="67"/>
      <c r="AS134" s="67"/>
      <c r="AT134" s="67"/>
      <c r="AU134" s="69"/>
      <c r="AV134" s="70"/>
      <c r="AW134" s="67"/>
      <c r="AX134" s="67"/>
      <c r="AY134" s="67"/>
      <c r="AZ134" s="69"/>
      <c r="BA134" s="70"/>
      <c r="BB134" s="67"/>
      <c r="BC134" s="67"/>
      <c r="BD134" s="67"/>
      <c r="BE134" s="69"/>
      <c r="BF134" s="70"/>
      <c r="BG134" s="67"/>
      <c r="BH134" s="67"/>
      <c r="BI134" s="67"/>
      <c r="BJ134" s="69"/>
      <c r="BK134" s="75"/>
    </row>
    <row r="135" spans="1:63" ht="4.5" customHeight="1">
      <c r="A135" s="6"/>
      <c r="B135" s="9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4"/>
    </row>
    <row r="136" spans="1:63">
      <c r="A136" s="6" t="s">
        <v>22</v>
      </c>
      <c r="B136" s="7" t="s">
        <v>23</v>
      </c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4"/>
    </row>
    <row r="137" spans="1:63">
      <c r="A137" s="6" t="s">
        <v>79</v>
      </c>
      <c r="B137" s="9" t="s">
        <v>24</v>
      </c>
      <c r="C137" s="7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4"/>
    </row>
    <row r="138" spans="1:63">
      <c r="A138" s="6"/>
      <c r="B138" s="10" t="s">
        <v>39</v>
      </c>
      <c r="C138" s="70"/>
      <c r="D138" s="67"/>
      <c r="E138" s="67"/>
      <c r="F138" s="67"/>
      <c r="G138" s="69"/>
      <c r="H138" s="70"/>
      <c r="I138" s="67"/>
      <c r="J138" s="67"/>
      <c r="K138" s="67"/>
      <c r="L138" s="69"/>
      <c r="M138" s="70"/>
      <c r="N138" s="67"/>
      <c r="O138" s="67"/>
      <c r="P138" s="67"/>
      <c r="Q138" s="69"/>
      <c r="R138" s="70"/>
      <c r="S138" s="67"/>
      <c r="T138" s="67"/>
      <c r="U138" s="67"/>
      <c r="V138" s="69"/>
      <c r="W138" s="70"/>
      <c r="X138" s="67"/>
      <c r="Y138" s="67"/>
      <c r="Z138" s="67"/>
      <c r="AA138" s="69"/>
      <c r="AB138" s="70"/>
      <c r="AC138" s="67"/>
      <c r="AD138" s="67"/>
      <c r="AE138" s="67"/>
      <c r="AF138" s="69"/>
      <c r="AG138" s="70"/>
      <c r="AH138" s="67"/>
      <c r="AI138" s="67"/>
      <c r="AJ138" s="67"/>
      <c r="AK138" s="69"/>
      <c r="AL138" s="70"/>
      <c r="AM138" s="67"/>
      <c r="AN138" s="67"/>
      <c r="AO138" s="67"/>
      <c r="AP138" s="69"/>
      <c r="AQ138" s="70"/>
      <c r="AR138" s="67"/>
      <c r="AS138" s="67"/>
      <c r="AT138" s="67"/>
      <c r="AU138" s="69"/>
      <c r="AV138" s="70"/>
      <c r="AW138" s="67"/>
      <c r="AX138" s="67"/>
      <c r="AY138" s="67"/>
      <c r="AZ138" s="69"/>
      <c r="BA138" s="70"/>
      <c r="BB138" s="67"/>
      <c r="BC138" s="67"/>
      <c r="BD138" s="67"/>
      <c r="BE138" s="69"/>
      <c r="BF138" s="70"/>
      <c r="BG138" s="67"/>
      <c r="BH138" s="67"/>
      <c r="BI138" s="67"/>
      <c r="BJ138" s="69"/>
      <c r="BK138" s="75"/>
    </row>
    <row r="139" spans="1:63">
      <c r="A139" s="6"/>
      <c r="B139" s="10" t="s">
        <v>161</v>
      </c>
      <c r="C139" s="70">
        <v>0</v>
      </c>
      <c r="D139" s="70">
        <v>0</v>
      </c>
      <c r="E139" s="70">
        <v>0</v>
      </c>
      <c r="F139" s="70">
        <v>0</v>
      </c>
      <c r="G139" s="70">
        <v>0</v>
      </c>
      <c r="H139" s="70">
        <v>0.52299442560600007</v>
      </c>
      <c r="I139" s="70">
        <v>0</v>
      </c>
      <c r="J139" s="70">
        <v>0</v>
      </c>
      <c r="K139" s="70">
        <v>0</v>
      </c>
      <c r="L139" s="70">
        <v>0.74727835414279997</v>
      </c>
      <c r="M139" s="70">
        <v>0</v>
      </c>
      <c r="N139" s="70">
        <v>0</v>
      </c>
      <c r="O139" s="70">
        <v>0</v>
      </c>
      <c r="P139" s="70">
        <v>0</v>
      </c>
      <c r="Q139" s="70">
        <v>0</v>
      </c>
      <c r="R139" s="70">
        <v>6.3112190427700013E-2</v>
      </c>
      <c r="S139" s="70">
        <v>7.6185714280000002E-4</v>
      </c>
      <c r="T139" s="70">
        <v>0</v>
      </c>
      <c r="U139" s="70">
        <v>0</v>
      </c>
      <c r="V139" s="70">
        <v>0.13893202642840002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70">
        <v>0.44940965346390005</v>
      </c>
      <c r="AC139" s="70">
        <v>0.36307727282140001</v>
      </c>
      <c r="AD139" s="70">
        <v>0</v>
      </c>
      <c r="AE139" s="70">
        <v>0</v>
      </c>
      <c r="AF139" s="70">
        <v>2.2964435641782996</v>
      </c>
      <c r="AG139" s="70">
        <v>0</v>
      </c>
      <c r="AH139" s="70">
        <v>0</v>
      </c>
      <c r="AI139" s="70">
        <v>0</v>
      </c>
      <c r="AJ139" s="70">
        <v>0</v>
      </c>
      <c r="AK139" s="70">
        <v>0</v>
      </c>
      <c r="AL139" s="70">
        <v>3.9727817999799998E-2</v>
      </c>
      <c r="AM139" s="70">
        <v>0</v>
      </c>
      <c r="AN139" s="70">
        <v>0</v>
      </c>
      <c r="AO139" s="70">
        <v>0</v>
      </c>
      <c r="AP139" s="70">
        <v>9.2040346420000003E-4</v>
      </c>
      <c r="AQ139" s="70">
        <v>0</v>
      </c>
      <c r="AR139" s="70">
        <v>0</v>
      </c>
      <c r="AS139" s="70">
        <v>0</v>
      </c>
      <c r="AT139" s="70">
        <v>0</v>
      </c>
      <c r="AU139" s="70">
        <v>0</v>
      </c>
      <c r="AV139" s="70">
        <v>13.998802340229901</v>
      </c>
      <c r="AW139" s="70">
        <v>1.1994931792136998</v>
      </c>
      <c r="AX139" s="67">
        <v>0</v>
      </c>
      <c r="AY139" s="70">
        <v>0</v>
      </c>
      <c r="AZ139" s="70">
        <v>29.632982593853303</v>
      </c>
      <c r="BA139" s="70">
        <v>0</v>
      </c>
      <c r="BB139" s="70">
        <v>0</v>
      </c>
      <c r="BC139" s="70">
        <v>0</v>
      </c>
      <c r="BD139" s="70">
        <v>0</v>
      </c>
      <c r="BE139" s="70">
        <v>0</v>
      </c>
      <c r="BF139" s="70">
        <v>0.86202145328020019</v>
      </c>
      <c r="BG139" s="70">
        <v>2.2316826088211998</v>
      </c>
      <c r="BH139" s="70">
        <v>0</v>
      </c>
      <c r="BI139" s="70">
        <v>0</v>
      </c>
      <c r="BJ139" s="70">
        <v>1.74</v>
      </c>
      <c r="BK139" s="75">
        <f>SUM(C139:BJ139)</f>
        <v>54.287639741073605</v>
      </c>
    </row>
    <row r="140" spans="1:63">
      <c r="A140" s="6"/>
      <c r="B140" s="10" t="s">
        <v>162</v>
      </c>
      <c r="C140" s="70">
        <v>0</v>
      </c>
      <c r="D140" s="70">
        <v>0</v>
      </c>
      <c r="E140" s="70">
        <v>0</v>
      </c>
      <c r="F140" s="70">
        <v>0</v>
      </c>
      <c r="G140" s="70">
        <v>0</v>
      </c>
      <c r="H140" s="70">
        <v>0.31727428114170003</v>
      </c>
      <c r="I140" s="70">
        <v>0</v>
      </c>
      <c r="J140" s="70">
        <v>0</v>
      </c>
      <c r="K140" s="70">
        <v>0</v>
      </c>
      <c r="L140" s="70">
        <v>0.14157916435699999</v>
      </c>
      <c r="M140" s="70">
        <v>0</v>
      </c>
      <c r="N140" s="70">
        <v>0</v>
      </c>
      <c r="O140" s="70">
        <v>0</v>
      </c>
      <c r="P140" s="70">
        <v>0</v>
      </c>
      <c r="Q140" s="70">
        <v>0</v>
      </c>
      <c r="R140" s="70">
        <v>4.9585526785100004E-2</v>
      </c>
      <c r="S140" s="70">
        <v>0</v>
      </c>
      <c r="T140" s="70">
        <v>0</v>
      </c>
      <c r="U140" s="70">
        <v>0</v>
      </c>
      <c r="V140" s="70">
        <v>0</v>
      </c>
      <c r="W140" s="70">
        <v>0</v>
      </c>
      <c r="X140" s="70">
        <v>0</v>
      </c>
      <c r="Y140" s="70">
        <v>0</v>
      </c>
      <c r="Z140" s="70">
        <v>0</v>
      </c>
      <c r="AA140" s="70">
        <v>0</v>
      </c>
      <c r="AB140" s="70">
        <v>0.43380680839269997</v>
      </c>
      <c r="AC140" s="70">
        <v>0.47332101192850001</v>
      </c>
      <c r="AD140" s="70">
        <v>0</v>
      </c>
      <c r="AE140" s="70">
        <v>0</v>
      </c>
      <c r="AF140" s="70">
        <v>5.2165389826782995</v>
      </c>
      <c r="AG140" s="70">
        <v>0</v>
      </c>
      <c r="AH140" s="70">
        <v>0</v>
      </c>
      <c r="AI140" s="70">
        <v>0</v>
      </c>
      <c r="AJ140" s="70">
        <v>0</v>
      </c>
      <c r="AK140" s="70">
        <v>0</v>
      </c>
      <c r="AL140" s="70">
        <v>4.3642002142000001E-3</v>
      </c>
      <c r="AM140" s="70">
        <v>0.27730935196420003</v>
      </c>
      <c r="AN140" s="70">
        <v>0</v>
      </c>
      <c r="AO140" s="70">
        <v>0</v>
      </c>
      <c r="AP140" s="70">
        <v>2.98964480714E-2</v>
      </c>
      <c r="AQ140" s="70">
        <v>0</v>
      </c>
      <c r="AR140" s="70">
        <v>0</v>
      </c>
      <c r="AS140" s="70">
        <v>0</v>
      </c>
      <c r="AT140" s="70">
        <v>0</v>
      </c>
      <c r="AU140" s="70">
        <v>0</v>
      </c>
      <c r="AV140" s="70">
        <v>4.220682365873401</v>
      </c>
      <c r="AW140" s="70">
        <v>6.978845668535099</v>
      </c>
      <c r="AX140" s="67">
        <v>0</v>
      </c>
      <c r="AY140" s="70">
        <v>0</v>
      </c>
      <c r="AZ140" s="70">
        <v>19.972539253211895</v>
      </c>
      <c r="BA140" s="70">
        <v>0</v>
      </c>
      <c r="BB140" s="70">
        <v>0</v>
      </c>
      <c r="BC140" s="70">
        <v>0</v>
      </c>
      <c r="BD140" s="70">
        <v>0</v>
      </c>
      <c r="BE140" s="70">
        <v>0</v>
      </c>
      <c r="BF140" s="70">
        <v>0.65563262049250004</v>
      </c>
      <c r="BG140" s="70">
        <v>0.91471864253559987</v>
      </c>
      <c r="BH140" s="70">
        <v>0</v>
      </c>
      <c r="BI140" s="70">
        <v>0</v>
      </c>
      <c r="BJ140" s="70">
        <v>0.47424103060689998</v>
      </c>
      <c r="BK140" s="75">
        <f>SUM(C140:BJ140)</f>
        <v>40.160335356788487</v>
      </c>
    </row>
    <row r="141" spans="1:63" s="14" customFormat="1">
      <c r="A141" s="6"/>
      <c r="B141" s="12" t="s">
        <v>86</v>
      </c>
      <c r="C141" s="78">
        <f>SUM(C139:C140)</f>
        <v>0</v>
      </c>
      <c r="D141" s="78">
        <f t="shared" ref="D141:BJ141" si="15">SUM(D139:D140)</f>
        <v>0</v>
      </c>
      <c r="E141" s="78">
        <f t="shared" si="15"/>
        <v>0</v>
      </c>
      <c r="F141" s="78">
        <f t="shared" si="15"/>
        <v>0</v>
      </c>
      <c r="G141" s="78">
        <f t="shared" si="15"/>
        <v>0</v>
      </c>
      <c r="H141" s="78">
        <f t="shared" si="15"/>
        <v>0.84026870674770016</v>
      </c>
      <c r="I141" s="78">
        <f t="shared" si="15"/>
        <v>0</v>
      </c>
      <c r="J141" s="78">
        <f t="shared" si="15"/>
        <v>0</v>
      </c>
      <c r="K141" s="78">
        <f t="shared" si="15"/>
        <v>0</v>
      </c>
      <c r="L141" s="78">
        <f t="shared" si="15"/>
        <v>0.88885751849979999</v>
      </c>
      <c r="M141" s="78">
        <f t="shared" si="15"/>
        <v>0</v>
      </c>
      <c r="N141" s="78">
        <f t="shared" si="15"/>
        <v>0</v>
      </c>
      <c r="O141" s="78">
        <f t="shared" si="15"/>
        <v>0</v>
      </c>
      <c r="P141" s="78">
        <f t="shared" si="15"/>
        <v>0</v>
      </c>
      <c r="Q141" s="78">
        <f t="shared" si="15"/>
        <v>0</v>
      </c>
      <c r="R141" s="78">
        <f t="shared" si="15"/>
        <v>0.11269771721280002</v>
      </c>
      <c r="S141" s="78">
        <f t="shared" si="15"/>
        <v>7.6185714280000002E-4</v>
      </c>
      <c r="T141" s="78">
        <f t="shared" si="15"/>
        <v>0</v>
      </c>
      <c r="U141" s="78">
        <f t="shared" si="15"/>
        <v>0</v>
      </c>
      <c r="V141" s="78">
        <f t="shared" si="15"/>
        <v>0.13893202642840002</v>
      </c>
      <c r="W141" s="78">
        <f t="shared" si="15"/>
        <v>0</v>
      </c>
      <c r="X141" s="78">
        <f t="shared" si="15"/>
        <v>0</v>
      </c>
      <c r="Y141" s="78">
        <f t="shared" si="15"/>
        <v>0</v>
      </c>
      <c r="Z141" s="78">
        <f t="shared" si="15"/>
        <v>0</v>
      </c>
      <c r="AA141" s="78">
        <f t="shared" si="15"/>
        <v>0</v>
      </c>
      <c r="AB141" s="78">
        <f t="shared" si="15"/>
        <v>0.88321646185660008</v>
      </c>
      <c r="AC141" s="78">
        <f t="shared" si="15"/>
        <v>0.83639828474990008</v>
      </c>
      <c r="AD141" s="78">
        <f t="shared" si="15"/>
        <v>0</v>
      </c>
      <c r="AE141" s="78">
        <f t="shared" si="15"/>
        <v>0</v>
      </c>
      <c r="AF141" s="78">
        <f t="shared" si="15"/>
        <v>7.5129825468565992</v>
      </c>
      <c r="AG141" s="78">
        <f t="shared" si="15"/>
        <v>0</v>
      </c>
      <c r="AH141" s="78">
        <f t="shared" si="15"/>
        <v>0</v>
      </c>
      <c r="AI141" s="78">
        <f t="shared" si="15"/>
        <v>0</v>
      </c>
      <c r="AJ141" s="78">
        <f t="shared" si="15"/>
        <v>0</v>
      </c>
      <c r="AK141" s="78">
        <f t="shared" si="15"/>
        <v>0</v>
      </c>
      <c r="AL141" s="78">
        <f t="shared" si="15"/>
        <v>4.4092018213999995E-2</v>
      </c>
      <c r="AM141" s="78">
        <f t="shared" si="15"/>
        <v>0.27730935196420003</v>
      </c>
      <c r="AN141" s="78">
        <f t="shared" si="15"/>
        <v>0</v>
      </c>
      <c r="AO141" s="78">
        <f t="shared" si="15"/>
        <v>0</v>
      </c>
      <c r="AP141" s="78">
        <f t="shared" si="15"/>
        <v>3.0816851535600001E-2</v>
      </c>
      <c r="AQ141" s="78">
        <f t="shared" si="15"/>
        <v>0</v>
      </c>
      <c r="AR141" s="78">
        <f t="shared" si="15"/>
        <v>0</v>
      </c>
      <c r="AS141" s="78">
        <f t="shared" si="15"/>
        <v>0</v>
      </c>
      <c r="AT141" s="78">
        <f t="shared" si="15"/>
        <v>0</v>
      </c>
      <c r="AU141" s="78">
        <f t="shared" si="15"/>
        <v>0</v>
      </c>
      <c r="AV141" s="78">
        <f t="shared" si="15"/>
        <v>18.219484706103302</v>
      </c>
      <c r="AW141" s="78">
        <f t="shared" si="15"/>
        <v>8.1783388477487993</v>
      </c>
      <c r="AX141" s="78">
        <f t="shared" si="15"/>
        <v>0</v>
      </c>
      <c r="AY141" s="78">
        <f t="shared" si="15"/>
        <v>0</v>
      </c>
      <c r="AZ141" s="78">
        <f t="shared" si="15"/>
        <v>49.605521847065198</v>
      </c>
      <c r="BA141" s="78">
        <f t="shared" si="15"/>
        <v>0</v>
      </c>
      <c r="BB141" s="78">
        <f t="shared" si="15"/>
        <v>0</v>
      </c>
      <c r="BC141" s="78">
        <f t="shared" si="15"/>
        <v>0</v>
      </c>
      <c r="BD141" s="78">
        <f t="shared" si="15"/>
        <v>0</v>
      </c>
      <c r="BE141" s="78">
        <f t="shared" si="15"/>
        <v>0</v>
      </c>
      <c r="BF141" s="78">
        <f t="shared" si="15"/>
        <v>1.5176540737727002</v>
      </c>
      <c r="BG141" s="78">
        <f t="shared" si="15"/>
        <v>3.1464012513567998</v>
      </c>
      <c r="BH141" s="78">
        <f t="shared" si="15"/>
        <v>0</v>
      </c>
      <c r="BI141" s="78">
        <f t="shared" si="15"/>
        <v>0</v>
      </c>
      <c r="BJ141" s="78">
        <f t="shared" si="15"/>
        <v>2.2142410306069</v>
      </c>
      <c r="BK141" s="71">
        <f t="shared" ref="BK141" si="16">SUM(BK139:BK140)</f>
        <v>94.447975097862098</v>
      </c>
    </row>
    <row r="142" spans="1:63" ht="4.5" customHeight="1">
      <c r="A142" s="6"/>
      <c r="B142" s="15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4"/>
    </row>
    <row r="143" spans="1:63">
      <c r="A143" s="6"/>
      <c r="B143" s="16" t="s">
        <v>101</v>
      </c>
      <c r="C143" s="84">
        <f>C105+C120+C141</f>
        <v>0</v>
      </c>
      <c r="D143" s="84">
        <f t="shared" ref="D143:BJ143" si="17">D105+D120+D141</f>
        <v>327.68032045517845</v>
      </c>
      <c r="E143" s="84">
        <f t="shared" si="17"/>
        <v>0</v>
      </c>
      <c r="F143" s="84">
        <f t="shared" si="17"/>
        <v>0</v>
      </c>
      <c r="G143" s="84">
        <f t="shared" si="17"/>
        <v>0</v>
      </c>
      <c r="H143" s="84">
        <f t="shared" si="17"/>
        <v>19.154686514937602</v>
      </c>
      <c r="I143" s="84">
        <f t="shared" si="17"/>
        <v>9474.1595740404027</v>
      </c>
      <c r="J143" s="84">
        <f t="shared" si="17"/>
        <v>852.48802735517756</v>
      </c>
      <c r="K143" s="84">
        <f t="shared" si="17"/>
        <v>0</v>
      </c>
      <c r="L143" s="84">
        <f t="shared" si="17"/>
        <v>971.96091693695132</v>
      </c>
      <c r="M143" s="84">
        <f t="shared" si="17"/>
        <v>0</v>
      </c>
      <c r="N143" s="84">
        <f t="shared" si="17"/>
        <v>0</v>
      </c>
      <c r="O143" s="84">
        <f t="shared" si="17"/>
        <v>0</v>
      </c>
      <c r="P143" s="84">
        <f t="shared" si="17"/>
        <v>0</v>
      </c>
      <c r="Q143" s="84">
        <f t="shared" si="17"/>
        <v>0</v>
      </c>
      <c r="R143" s="84">
        <f t="shared" si="17"/>
        <v>2.7496365420215998</v>
      </c>
      <c r="S143" s="84">
        <f t="shared" si="17"/>
        <v>610.34659736503306</v>
      </c>
      <c r="T143" s="84">
        <f t="shared" si="17"/>
        <v>5.3600056798570996</v>
      </c>
      <c r="U143" s="84">
        <f t="shared" si="17"/>
        <v>0</v>
      </c>
      <c r="V143" s="84">
        <f t="shared" si="17"/>
        <v>1.6344116528202999</v>
      </c>
      <c r="W143" s="84">
        <f t="shared" si="17"/>
        <v>0</v>
      </c>
      <c r="X143" s="84">
        <f t="shared" si="17"/>
        <v>0</v>
      </c>
      <c r="Y143" s="84">
        <f t="shared" si="17"/>
        <v>0</v>
      </c>
      <c r="Z143" s="84">
        <f t="shared" si="17"/>
        <v>0</v>
      </c>
      <c r="AA143" s="84">
        <f t="shared" si="17"/>
        <v>0</v>
      </c>
      <c r="AB143" s="84">
        <f t="shared" si="17"/>
        <v>16.963094610211797</v>
      </c>
      <c r="AC143" s="84">
        <f t="shared" si="17"/>
        <v>336.45330938013905</v>
      </c>
      <c r="AD143" s="84">
        <f t="shared" si="17"/>
        <v>0</v>
      </c>
      <c r="AE143" s="84">
        <f t="shared" si="17"/>
        <v>0</v>
      </c>
      <c r="AF143" s="84">
        <f t="shared" si="17"/>
        <v>296.72087936149222</v>
      </c>
      <c r="AG143" s="84">
        <f t="shared" si="17"/>
        <v>0</v>
      </c>
      <c r="AH143" s="84">
        <f t="shared" si="17"/>
        <v>0</v>
      </c>
      <c r="AI143" s="84">
        <f t="shared" si="17"/>
        <v>0</v>
      </c>
      <c r="AJ143" s="84">
        <f t="shared" si="17"/>
        <v>0</v>
      </c>
      <c r="AK143" s="84">
        <f t="shared" si="17"/>
        <v>0</v>
      </c>
      <c r="AL143" s="84">
        <f t="shared" si="17"/>
        <v>0.18087235967770002</v>
      </c>
      <c r="AM143" s="84">
        <f t="shared" si="17"/>
        <v>5.4466898106782002</v>
      </c>
      <c r="AN143" s="84">
        <f t="shared" si="17"/>
        <v>0</v>
      </c>
      <c r="AO143" s="84">
        <f t="shared" si="17"/>
        <v>0</v>
      </c>
      <c r="AP143" s="84">
        <f t="shared" si="17"/>
        <v>1.8478941784280001</v>
      </c>
      <c r="AQ143" s="84">
        <f t="shared" si="17"/>
        <v>0</v>
      </c>
      <c r="AR143" s="84">
        <f t="shared" si="17"/>
        <v>0</v>
      </c>
      <c r="AS143" s="84">
        <f t="shared" si="17"/>
        <v>0</v>
      </c>
      <c r="AT143" s="84">
        <f t="shared" si="17"/>
        <v>0</v>
      </c>
      <c r="AU143" s="84">
        <f t="shared" si="17"/>
        <v>0</v>
      </c>
      <c r="AV143" s="84">
        <f t="shared" si="17"/>
        <v>452.00916433615595</v>
      </c>
      <c r="AW143" s="84">
        <f t="shared" si="17"/>
        <v>4588.2050040259483</v>
      </c>
      <c r="AX143" s="84">
        <f t="shared" si="17"/>
        <v>76.069067209464109</v>
      </c>
      <c r="AY143" s="84">
        <f t="shared" si="17"/>
        <v>0</v>
      </c>
      <c r="AZ143" s="84">
        <f t="shared" si="17"/>
        <v>3714.0269852371998</v>
      </c>
      <c r="BA143" s="84">
        <f t="shared" si="17"/>
        <v>0</v>
      </c>
      <c r="BB143" s="84">
        <f t="shared" si="17"/>
        <v>0</v>
      </c>
      <c r="BC143" s="84">
        <f t="shared" si="17"/>
        <v>0</v>
      </c>
      <c r="BD143" s="84">
        <f t="shared" si="17"/>
        <v>0</v>
      </c>
      <c r="BE143" s="84">
        <f t="shared" si="17"/>
        <v>0</v>
      </c>
      <c r="BF143" s="84">
        <f t="shared" si="17"/>
        <v>68.113878050341</v>
      </c>
      <c r="BG143" s="84">
        <f t="shared" si="17"/>
        <v>705.7097929220306</v>
      </c>
      <c r="BH143" s="84">
        <f t="shared" si="17"/>
        <v>13.9801537963213</v>
      </c>
      <c r="BI143" s="84">
        <f t="shared" si="17"/>
        <v>0</v>
      </c>
      <c r="BJ143" s="84">
        <f t="shared" si="17"/>
        <v>150.79316774619568</v>
      </c>
      <c r="BK143" s="85">
        <f>+BK105+BK120+BK141</f>
        <v>22692.054129566659</v>
      </c>
    </row>
    <row r="144" spans="1:63" ht="4.5" customHeight="1">
      <c r="A144" s="6"/>
      <c r="B144" s="16"/>
      <c r="C144" s="86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87"/>
    </row>
    <row r="145" spans="1:63" ht="14.25" customHeight="1">
      <c r="A145" s="6" t="s">
        <v>5</v>
      </c>
      <c r="B145" s="17" t="s">
        <v>26</v>
      </c>
      <c r="C145" s="86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87"/>
    </row>
    <row r="146" spans="1:63">
      <c r="A146" s="6"/>
      <c r="B146" s="10" t="s">
        <v>39</v>
      </c>
      <c r="C146" s="67"/>
      <c r="D146" s="67"/>
      <c r="E146" s="67"/>
      <c r="F146" s="67"/>
      <c r="G146" s="88"/>
      <c r="H146" s="70"/>
      <c r="I146" s="67"/>
      <c r="J146" s="67"/>
      <c r="K146" s="67"/>
      <c r="L146" s="88"/>
      <c r="M146" s="70"/>
      <c r="N146" s="67"/>
      <c r="O146" s="67"/>
      <c r="P146" s="67"/>
      <c r="Q146" s="88"/>
      <c r="R146" s="70"/>
      <c r="S146" s="67"/>
      <c r="T146" s="67"/>
      <c r="U146" s="67"/>
      <c r="V146" s="69"/>
      <c r="W146" s="89"/>
      <c r="X146" s="67"/>
      <c r="Y146" s="67"/>
      <c r="Z146" s="67"/>
      <c r="AA146" s="88"/>
      <c r="AB146" s="70"/>
      <c r="AC146" s="67"/>
      <c r="AD146" s="67"/>
      <c r="AE146" s="67"/>
      <c r="AF146" s="88"/>
      <c r="AG146" s="70"/>
      <c r="AH146" s="67"/>
      <c r="AI146" s="67"/>
      <c r="AJ146" s="67"/>
      <c r="AK146" s="88"/>
      <c r="AL146" s="70"/>
      <c r="AM146" s="67"/>
      <c r="AN146" s="67"/>
      <c r="AO146" s="67"/>
      <c r="AP146" s="88"/>
      <c r="AQ146" s="70"/>
      <c r="AR146" s="67"/>
      <c r="AS146" s="67"/>
      <c r="AT146" s="67"/>
      <c r="AU146" s="88"/>
      <c r="AV146" s="70"/>
      <c r="AW146" s="67"/>
      <c r="AX146" s="67"/>
      <c r="AY146" s="67"/>
      <c r="AZ146" s="88"/>
      <c r="BA146" s="70"/>
      <c r="BB146" s="67"/>
      <c r="BC146" s="67"/>
      <c r="BD146" s="67"/>
      <c r="BE146" s="88"/>
      <c r="BF146" s="70"/>
      <c r="BG146" s="67"/>
      <c r="BH146" s="67"/>
      <c r="BI146" s="67"/>
      <c r="BJ146" s="88"/>
      <c r="BK146" s="90"/>
    </row>
    <row r="147" spans="1:63" ht="13.5" thickBot="1">
      <c r="A147" s="18"/>
      <c r="B147" s="12" t="s">
        <v>86</v>
      </c>
      <c r="C147" s="67"/>
      <c r="D147" s="67"/>
      <c r="E147" s="67"/>
      <c r="F147" s="67"/>
      <c r="G147" s="88"/>
      <c r="H147" s="70"/>
      <c r="I147" s="67"/>
      <c r="J147" s="67"/>
      <c r="K147" s="67"/>
      <c r="L147" s="88"/>
      <c r="M147" s="70"/>
      <c r="N147" s="67"/>
      <c r="O147" s="67"/>
      <c r="P147" s="67"/>
      <c r="Q147" s="88"/>
      <c r="R147" s="70"/>
      <c r="S147" s="67"/>
      <c r="T147" s="67"/>
      <c r="U147" s="67"/>
      <c r="V147" s="69"/>
      <c r="W147" s="89"/>
      <c r="X147" s="67"/>
      <c r="Y147" s="67"/>
      <c r="Z147" s="67"/>
      <c r="AA147" s="88"/>
      <c r="AB147" s="70"/>
      <c r="AC147" s="67"/>
      <c r="AD147" s="67"/>
      <c r="AE147" s="67"/>
      <c r="AF147" s="88"/>
      <c r="AG147" s="70"/>
      <c r="AH147" s="67"/>
      <c r="AI147" s="67"/>
      <c r="AJ147" s="67"/>
      <c r="AK147" s="88"/>
      <c r="AL147" s="70"/>
      <c r="AM147" s="67"/>
      <c r="AN147" s="67"/>
      <c r="AO147" s="67"/>
      <c r="AP147" s="88"/>
      <c r="AQ147" s="70"/>
      <c r="AR147" s="67"/>
      <c r="AS147" s="67"/>
      <c r="AT147" s="67"/>
      <c r="AU147" s="88"/>
      <c r="AV147" s="70"/>
      <c r="AW147" s="67"/>
      <c r="AX147" s="67"/>
      <c r="AY147" s="67"/>
      <c r="AZ147" s="88"/>
      <c r="BA147" s="70"/>
      <c r="BB147" s="67"/>
      <c r="BC147" s="67"/>
      <c r="BD147" s="67"/>
      <c r="BE147" s="88"/>
      <c r="BF147" s="70"/>
      <c r="BG147" s="67"/>
      <c r="BH147" s="67"/>
      <c r="BI147" s="67"/>
      <c r="BJ147" s="88"/>
      <c r="BK147" s="90"/>
    </row>
    <row r="148" spans="1:63" ht="6" customHeight="1">
      <c r="A148" s="14"/>
      <c r="B148" s="19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2"/>
    </row>
    <row r="149" spans="1:63">
      <c r="A149" s="14"/>
      <c r="B149" s="14" t="s">
        <v>29</v>
      </c>
      <c r="C149" s="91"/>
      <c r="D149" s="91"/>
      <c r="E149" s="91"/>
      <c r="F149" s="91"/>
      <c r="G149" s="91"/>
      <c r="H149" s="91"/>
      <c r="I149" s="91"/>
      <c r="J149" s="91"/>
      <c r="K149" s="91"/>
      <c r="L149" s="29" t="s">
        <v>40</v>
      </c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2"/>
    </row>
    <row r="150" spans="1:63">
      <c r="A150" s="14"/>
      <c r="B150" s="14" t="s">
        <v>30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29" t="s">
        <v>32</v>
      </c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2"/>
    </row>
    <row r="151" spans="1:63">
      <c r="C151" s="91"/>
      <c r="D151" s="91"/>
      <c r="E151" s="91"/>
      <c r="F151" s="91"/>
      <c r="G151" s="91"/>
      <c r="H151" s="91"/>
      <c r="I151" s="91"/>
      <c r="J151" s="91"/>
      <c r="K151" s="91"/>
      <c r="L151" s="29" t="s">
        <v>33</v>
      </c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2"/>
    </row>
    <row r="152" spans="1:63">
      <c r="B152" s="14" t="s">
        <v>35</v>
      </c>
      <c r="C152" s="91"/>
      <c r="D152" s="91"/>
      <c r="E152" s="91"/>
      <c r="F152" s="91"/>
      <c r="G152" s="91"/>
      <c r="H152" s="91"/>
      <c r="I152" s="91"/>
      <c r="J152" s="91"/>
      <c r="K152" s="91"/>
      <c r="L152" s="29" t="s">
        <v>100</v>
      </c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2"/>
    </row>
    <row r="153" spans="1:63">
      <c r="B153" s="14" t="s">
        <v>36</v>
      </c>
      <c r="C153" s="91"/>
      <c r="D153" s="91"/>
      <c r="E153" s="91"/>
      <c r="F153" s="91"/>
      <c r="G153" s="91"/>
      <c r="H153" s="91"/>
      <c r="I153" s="91"/>
      <c r="J153" s="91"/>
      <c r="K153" s="91"/>
      <c r="L153" s="29" t="s">
        <v>102</v>
      </c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2"/>
    </row>
    <row r="154" spans="1:63">
      <c r="B154" s="14"/>
      <c r="C154" s="91"/>
      <c r="D154" s="91"/>
      <c r="E154" s="91"/>
      <c r="F154" s="91"/>
      <c r="G154" s="91"/>
      <c r="H154" s="91"/>
      <c r="I154" s="91"/>
      <c r="J154" s="91"/>
      <c r="K154" s="91"/>
      <c r="L154" s="29" t="s">
        <v>34</v>
      </c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2"/>
    </row>
    <row r="155" spans="1:63"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2"/>
    </row>
    <row r="156" spans="1:63"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2"/>
    </row>
    <row r="157" spans="1:63"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2"/>
    </row>
    <row r="158" spans="1:63"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2"/>
    </row>
    <row r="159" spans="1:63"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2"/>
    </row>
    <row r="160" spans="1:63"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2"/>
    </row>
    <row r="161" spans="2:63"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2"/>
    </row>
    <row r="162" spans="2:63">
      <c r="B162" s="14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2"/>
    </row>
  </sheetData>
  <sheetProtection password="E737" sheet="1" objects="1" scenarios="1"/>
  <mergeCells count="49">
    <mergeCell ref="C142:BK142"/>
    <mergeCell ref="A1:A5"/>
    <mergeCell ref="C123:BK123"/>
    <mergeCell ref="C144:BK144"/>
    <mergeCell ref="C145:BK145"/>
    <mergeCell ref="C127:BK127"/>
    <mergeCell ref="C128:BK128"/>
    <mergeCell ref="C131:BK131"/>
    <mergeCell ref="C135:BK135"/>
    <mergeCell ref="C136:BK136"/>
    <mergeCell ref="C107:BK107"/>
    <mergeCell ref="C137:BK137"/>
    <mergeCell ref="C108:BK108"/>
    <mergeCell ref="C106:BK106"/>
    <mergeCell ref="C112:BK112"/>
    <mergeCell ref="C121:BK121"/>
    <mergeCell ref="C122:BK122"/>
    <mergeCell ref="C126:BK126"/>
    <mergeCell ref="C12:BK12"/>
    <mergeCell ref="C17:BK17"/>
    <mergeCell ref="C85:BK85"/>
    <mergeCell ref="C88:BK88"/>
    <mergeCell ref="C91:BK91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B2" sqref="B2:L42"/>
    </sheetView>
  </sheetViews>
  <sheetFormatPr defaultRowHeight="12.75"/>
  <cols>
    <col min="1" max="1" width="2.28515625" style="20" customWidth="1"/>
    <col min="2" max="2" width="9.140625" style="20"/>
    <col min="3" max="3" width="25.28515625" style="20" bestFit="1" customWidth="1"/>
    <col min="4" max="4" width="14.5703125" style="20" bestFit="1" customWidth="1"/>
    <col min="5" max="6" width="18.28515625" style="20" bestFit="1" customWidth="1"/>
    <col min="7" max="7" width="17" style="20" customWidth="1"/>
    <col min="8" max="8" width="14.42578125" style="20" customWidth="1"/>
    <col min="9" max="9" width="15.85546875" style="20" bestFit="1" customWidth="1"/>
    <col min="10" max="10" width="17" style="20" bestFit="1" customWidth="1"/>
    <col min="11" max="11" width="11.85546875" style="20" bestFit="1" customWidth="1"/>
    <col min="12" max="12" width="19.85546875" style="20" bestFit="1" customWidth="1"/>
    <col min="13" max="13" width="10.5703125" style="20" bestFit="1" customWidth="1"/>
    <col min="14" max="16384" width="9.140625" style="20"/>
  </cols>
  <sheetData>
    <row r="2" spans="2:14">
      <c r="B2" s="46" t="s">
        <v>191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4">
      <c r="B3" s="46" t="s">
        <v>193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2:14" ht="38.25">
      <c r="B4" s="11" t="s">
        <v>78</v>
      </c>
      <c r="C4" s="21" t="s">
        <v>41</v>
      </c>
      <c r="D4" s="21" t="s">
        <v>90</v>
      </c>
      <c r="E4" s="21" t="s">
        <v>91</v>
      </c>
      <c r="F4" s="21" t="s">
        <v>7</v>
      </c>
      <c r="G4" s="21" t="s">
        <v>8</v>
      </c>
      <c r="H4" s="21" t="s">
        <v>23</v>
      </c>
      <c r="I4" s="21" t="s">
        <v>96</v>
      </c>
      <c r="J4" s="21" t="s">
        <v>97</v>
      </c>
      <c r="K4" s="21" t="s">
        <v>77</v>
      </c>
      <c r="L4" s="21" t="s">
        <v>98</v>
      </c>
    </row>
    <row r="5" spans="2:14">
      <c r="B5" s="23">
        <v>1</v>
      </c>
      <c r="C5" s="24" t="s">
        <v>42</v>
      </c>
      <c r="D5" s="49">
        <v>0</v>
      </c>
      <c r="E5" s="50">
        <v>0</v>
      </c>
      <c r="F5" s="50">
        <v>1.3417894535600002E-2</v>
      </c>
      <c r="G5" s="50"/>
      <c r="H5" s="50">
        <v>0</v>
      </c>
      <c r="I5" s="50"/>
      <c r="J5" s="50"/>
      <c r="K5" s="51">
        <v>1.3417894535600002E-2</v>
      </c>
      <c r="L5" s="50"/>
    </row>
    <row r="6" spans="2:14">
      <c r="B6" s="23">
        <v>2</v>
      </c>
      <c r="C6" s="25" t="s">
        <v>43</v>
      </c>
      <c r="D6" s="49">
        <v>3.1832237855999998E-3</v>
      </c>
      <c r="E6" s="50">
        <v>7.7783990281399014</v>
      </c>
      <c r="F6" s="50">
        <v>0.7520081794597</v>
      </c>
      <c r="G6" s="50"/>
      <c r="H6" s="50">
        <v>9.7380857142299992E-2</v>
      </c>
      <c r="I6" s="50"/>
      <c r="J6" s="50"/>
      <c r="K6" s="51">
        <v>8.6309712885275012</v>
      </c>
      <c r="L6" s="50"/>
      <c r="N6" s="26"/>
    </row>
    <row r="7" spans="2:14">
      <c r="B7" s="23">
        <v>3</v>
      </c>
      <c r="C7" s="24" t="s">
        <v>44</v>
      </c>
      <c r="D7" s="49">
        <v>0</v>
      </c>
      <c r="E7" s="50">
        <v>0.25521049999989998</v>
      </c>
      <c r="F7" s="50">
        <v>3.6901962141999995E-3</v>
      </c>
      <c r="G7" s="50"/>
      <c r="H7" s="50">
        <v>0</v>
      </c>
      <c r="I7" s="50"/>
      <c r="J7" s="50"/>
      <c r="K7" s="51">
        <v>0.2589006962141</v>
      </c>
      <c r="L7" s="50"/>
      <c r="N7" s="26"/>
    </row>
    <row r="8" spans="2:14">
      <c r="B8" s="23">
        <v>4</v>
      </c>
      <c r="C8" s="25" t="s">
        <v>45</v>
      </c>
      <c r="D8" s="49">
        <v>0</v>
      </c>
      <c r="E8" s="50">
        <v>4.7367492810700993</v>
      </c>
      <c r="F8" s="50">
        <v>0.15801304635590002</v>
      </c>
      <c r="G8" s="50"/>
      <c r="H8" s="50">
        <v>3.9132721069999998E-3</v>
      </c>
      <c r="I8" s="50"/>
      <c r="J8" s="50"/>
      <c r="K8" s="51">
        <v>4.8986755995329991</v>
      </c>
      <c r="L8" s="50"/>
      <c r="N8" s="26"/>
    </row>
    <row r="9" spans="2:14">
      <c r="B9" s="23">
        <v>5</v>
      </c>
      <c r="C9" s="25" t="s">
        <v>46</v>
      </c>
      <c r="D9" s="49">
        <v>5.4415889270000007E-4</v>
      </c>
      <c r="E9" s="50">
        <v>9.1989761116419029</v>
      </c>
      <c r="F9" s="50">
        <v>0.39129941624669995</v>
      </c>
      <c r="G9" s="50"/>
      <c r="H9" s="50">
        <v>2.9678079713899998E-2</v>
      </c>
      <c r="I9" s="50"/>
      <c r="J9" s="50"/>
      <c r="K9" s="51">
        <v>9.6204977664952018</v>
      </c>
      <c r="L9" s="50"/>
      <c r="N9" s="26"/>
    </row>
    <row r="10" spans="2:14">
      <c r="B10" s="23">
        <v>6</v>
      </c>
      <c r="C10" s="25" t="s">
        <v>47</v>
      </c>
      <c r="D10" s="49">
        <v>3.1281870643571001</v>
      </c>
      <c r="E10" s="50">
        <v>36.526417472676101</v>
      </c>
      <c r="F10" s="50">
        <v>1.0816938052472997</v>
      </c>
      <c r="G10" s="50"/>
      <c r="H10" s="50">
        <v>0.1785810740713</v>
      </c>
      <c r="I10" s="50"/>
      <c r="J10" s="50"/>
      <c r="K10" s="51">
        <v>40.914879416351802</v>
      </c>
      <c r="L10" s="50"/>
      <c r="N10" s="26"/>
    </row>
    <row r="11" spans="2:14">
      <c r="B11" s="23">
        <v>7</v>
      </c>
      <c r="C11" s="25" t="s">
        <v>48</v>
      </c>
      <c r="D11" s="49">
        <v>0.35714285721419997</v>
      </c>
      <c r="E11" s="50">
        <v>0.85677266532079999</v>
      </c>
      <c r="F11" s="50">
        <v>8.5519830320699999E-2</v>
      </c>
      <c r="G11" s="50"/>
      <c r="H11" s="50">
        <v>6.9702232139999998E-4</v>
      </c>
      <c r="I11" s="50"/>
      <c r="J11" s="50"/>
      <c r="K11" s="51">
        <v>1.3001323751771001</v>
      </c>
      <c r="L11" s="50"/>
      <c r="N11" s="26"/>
    </row>
    <row r="12" spans="2:14">
      <c r="B12" s="23">
        <v>8</v>
      </c>
      <c r="C12" s="24" t="s">
        <v>49</v>
      </c>
      <c r="D12" s="49">
        <v>0</v>
      </c>
      <c r="E12" s="50">
        <v>0</v>
      </c>
      <c r="F12" s="50">
        <v>0</v>
      </c>
      <c r="G12" s="50"/>
      <c r="H12" s="50">
        <v>0</v>
      </c>
      <c r="I12" s="50"/>
      <c r="J12" s="50"/>
      <c r="K12" s="51">
        <v>0</v>
      </c>
      <c r="L12" s="50"/>
      <c r="N12" s="26"/>
    </row>
    <row r="13" spans="2:14">
      <c r="B13" s="23">
        <v>9</v>
      </c>
      <c r="C13" s="24" t="s">
        <v>50</v>
      </c>
      <c r="D13" s="49">
        <v>0</v>
      </c>
      <c r="E13" s="50">
        <v>0</v>
      </c>
      <c r="F13" s="50">
        <v>0</v>
      </c>
      <c r="G13" s="50"/>
      <c r="H13" s="50">
        <v>0</v>
      </c>
      <c r="I13" s="50"/>
      <c r="J13" s="50"/>
      <c r="K13" s="51">
        <v>0</v>
      </c>
      <c r="L13" s="50"/>
      <c r="N13" s="26"/>
    </row>
    <row r="14" spans="2:14">
      <c r="B14" s="23">
        <v>10</v>
      </c>
      <c r="C14" s="25" t="s">
        <v>51</v>
      </c>
      <c r="D14" s="49">
        <v>41.906906950500002</v>
      </c>
      <c r="E14" s="50">
        <v>90.288514367673912</v>
      </c>
      <c r="F14" s="50">
        <v>5.7113339866403008</v>
      </c>
      <c r="G14" s="50"/>
      <c r="H14" s="50">
        <v>2.0012251503923997</v>
      </c>
      <c r="I14" s="50"/>
      <c r="J14" s="50"/>
      <c r="K14" s="51">
        <v>139.90798045520663</v>
      </c>
      <c r="L14" s="50"/>
      <c r="N14" s="26"/>
    </row>
    <row r="15" spans="2:14">
      <c r="B15" s="23">
        <v>11</v>
      </c>
      <c r="C15" s="25" t="s">
        <v>52</v>
      </c>
      <c r="D15" s="49">
        <v>44.767291722570704</v>
      </c>
      <c r="E15" s="50">
        <v>300.45791536225448</v>
      </c>
      <c r="F15" s="50">
        <v>10.455533716035006</v>
      </c>
      <c r="G15" s="50"/>
      <c r="H15" s="50">
        <v>1.7766686813180994</v>
      </c>
      <c r="I15" s="50"/>
      <c r="J15" s="50"/>
      <c r="K15" s="51">
        <v>357.45740948217826</v>
      </c>
      <c r="L15" s="50"/>
      <c r="N15" s="26"/>
    </row>
    <row r="16" spans="2:14">
      <c r="B16" s="23">
        <v>12</v>
      </c>
      <c r="C16" s="25" t="s">
        <v>53</v>
      </c>
      <c r="D16" s="49">
        <v>295.80395019485644</v>
      </c>
      <c r="E16" s="50">
        <v>1437.2691877406876</v>
      </c>
      <c r="F16" s="50">
        <v>6.4021172259522015</v>
      </c>
      <c r="G16" s="50"/>
      <c r="H16" s="50">
        <v>1.7351606196056004</v>
      </c>
      <c r="I16" s="50"/>
      <c r="J16" s="50"/>
      <c r="K16" s="51">
        <v>1741.2104157811018</v>
      </c>
      <c r="L16" s="50"/>
      <c r="N16" s="26"/>
    </row>
    <row r="17" spans="2:14">
      <c r="B17" s="23">
        <v>13</v>
      </c>
      <c r="C17" s="25" t="s">
        <v>54</v>
      </c>
      <c r="D17" s="49">
        <v>0</v>
      </c>
      <c r="E17" s="50">
        <v>0.75322902532140001</v>
      </c>
      <c r="F17" s="50">
        <v>4.54540457139E-2</v>
      </c>
      <c r="G17" s="50"/>
      <c r="H17" s="50">
        <v>5.8408067849999995E-4</v>
      </c>
      <c r="I17" s="50"/>
      <c r="J17" s="50"/>
      <c r="K17" s="51">
        <v>0.79926715171380003</v>
      </c>
      <c r="L17" s="50"/>
      <c r="N17" s="26"/>
    </row>
    <row r="18" spans="2:14">
      <c r="B18" s="23">
        <v>14</v>
      </c>
      <c r="C18" s="25" t="s">
        <v>55</v>
      </c>
      <c r="D18" s="49">
        <v>0</v>
      </c>
      <c r="E18" s="50">
        <v>0.2769993030713</v>
      </c>
      <c r="F18" s="50">
        <v>0.17063936296330001</v>
      </c>
      <c r="G18" s="50"/>
      <c r="H18" s="50">
        <v>2.3363226071000001E-3</v>
      </c>
      <c r="I18" s="50"/>
      <c r="J18" s="50"/>
      <c r="K18" s="51">
        <v>0.44997498864169999</v>
      </c>
      <c r="L18" s="50"/>
      <c r="N18" s="26"/>
    </row>
    <row r="19" spans="2:14">
      <c r="B19" s="23">
        <v>15</v>
      </c>
      <c r="C19" s="25" t="s">
        <v>56</v>
      </c>
      <c r="D19" s="49">
        <v>5.7744107130000013E-4</v>
      </c>
      <c r="E19" s="50">
        <v>2.744087867569299</v>
      </c>
      <c r="F19" s="50">
        <v>0.89312529446129973</v>
      </c>
      <c r="G19" s="50"/>
      <c r="H19" s="50">
        <v>0.1429371056067</v>
      </c>
      <c r="I19" s="50"/>
      <c r="J19" s="50"/>
      <c r="K19" s="51">
        <v>3.7807277087085991</v>
      </c>
      <c r="L19" s="50"/>
      <c r="N19" s="26"/>
    </row>
    <row r="20" spans="2:14">
      <c r="B20" s="23">
        <v>16</v>
      </c>
      <c r="C20" s="25" t="s">
        <v>57</v>
      </c>
      <c r="D20" s="49">
        <v>190.35842162896282</v>
      </c>
      <c r="E20" s="50">
        <v>1345.1519246646158</v>
      </c>
      <c r="F20" s="50">
        <v>21.312109962075272</v>
      </c>
      <c r="G20" s="50"/>
      <c r="H20" s="50">
        <v>12.522857398457898</v>
      </c>
      <c r="I20" s="50"/>
      <c r="J20" s="50"/>
      <c r="K20" s="51">
        <v>1569.3453136541118</v>
      </c>
      <c r="L20" s="50"/>
      <c r="N20" s="26"/>
    </row>
    <row r="21" spans="2:14">
      <c r="B21" s="23">
        <v>17</v>
      </c>
      <c r="C21" s="25" t="s">
        <v>58</v>
      </c>
      <c r="D21" s="49">
        <v>1.8254829683926002</v>
      </c>
      <c r="E21" s="50">
        <v>21.523178982669304</v>
      </c>
      <c r="F21" s="50">
        <v>2.3891721446334997</v>
      </c>
      <c r="G21" s="50"/>
      <c r="H21" s="50">
        <v>0.55735669349809991</v>
      </c>
      <c r="I21" s="50"/>
      <c r="J21" s="50"/>
      <c r="K21" s="51">
        <v>26.295190789193502</v>
      </c>
      <c r="L21" s="50"/>
      <c r="N21" s="26"/>
    </row>
    <row r="22" spans="2:14">
      <c r="B22" s="23">
        <v>18</v>
      </c>
      <c r="C22" s="24" t="s">
        <v>59</v>
      </c>
      <c r="D22" s="49">
        <v>0</v>
      </c>
      <c r="E22" s="50">
        <v>0</v>
      </c>
      <c r="F22" s="50">
        <v>0</v>
      </c>
      <c r="G22" s="50"/>
      <c r="H22" s="50">
        <v>0</v>
      </c>
      <c r="I22" s="50"/>
      <c r="J22" s="50"/>
      <c r="K22" s="51">
        <v>0</v>
      </c>
      <c r="L22" s="50"/>
      <c r="N22" s="26"/>
    </row>
    <row r="23" spans="2:14">
      <c r="B23" s="23">
        <v>19</v>
      </c>
      <c r="C23" s="25" t="s">
        <v>60</v>
      </c>
      <c r="D23" s="49">
        <v>3.5840200711999997E-3</v>
      </c>
      <c r="E23" s="50">
        <v>3.8729603669256996</v>
      </c>
      <c r="F23" s="50">
        <v>0.67471107317319989</v>
      </c>
      <c r="G23" s="50"/>
      <c r="H23" s="50">
        <v>0.14372088399929997</v>
      </c>
      <c r="I23" s="50"/>
      <c r="J23" s="50"/>
      <c r="K23" s="51">
        <v>4.6949763441693992</v>
      </c>
      <c r="L23" s="50"/>
      <c r="N23" s="26"/>
    </row>
    <row r="24" spans="2:14">
      <c r="B24" s="23">
        <v>20</v>
      </c>
      <c r="C24" s="25" t="s">
        <v>61</v>
      </c>
      <c r="D24" s="49">
        <v>5481.3309360486965</v>
      </c>
      <c r="E24" s="50">
        <v>6374.5973400081257</v>
      </c>
      <c r="F24" s="50">
        <v>426.1309345505378</v>
      </c>
      <c r="G24" s="50"/>
      <c r="H24" s="50">
        <v>44.854999999999997</v>
      </c>
      <c r="I24" s="50"/>
      <c r="J24" s="50"/>
      <c r="K24" s="51">
        <v>12326.91421060736</v>
      </c>
      <c r="L24" s="50"/>
      <c r="N24" s="26"/>
    </row>
    <row r="25" spans="2:14">
      <c r="B25" s="23">
        <v>21</v>
      </c>
      <c r="C25" s="24" t="s">
        <v>62</v>
      </c>
      <c r="D25" s="49">
        <v>0</v>
      </c>
      <c r="E25" s="50">
        <v>0.103564103607</v>
      </c>
      <c r="F25" s="50">
        <v>0</v>
      </c>
      <c r="G25" s="50"/>
      <c r="H25" s="50">
        <v>0</v>
      </c>
      <c r="I25" s="50"/>
      <c r="J25" s="50"/>
      <c r="K25" s="51">
        <v>0.103564103607</v>
      </c>
      <c r="L25" s="50"/>
      <c r="N25" s="26"/>
    </row>
    <row r="26" spans="2:14">
      <c r="B26" s="23">
        <v>22</v>
      </c>
      <c r="C26" s="25" t="s">
        <v>63</v>
      </c>
      <c r="D26" s="49">
        <v>0</v>
      </c>
      <c r="E26" s="50">
        <v>0.78424214028569994</v>
      </c>
      <c r="F26" s="50">
        <v>1.3327201500000002E-2</v>
      </c>
      <c r="G26" s="50"/>
      <c r="H26" s="50">
        <v>6.0035346535700002E-2</v>
      </c>
      <c r="I26" s="50"/>
      <c r="J26" s="50"/>
      <c r="K26" s="51">
        <v>0.85760468832139991</v>
      </c>
      <c r="L26" s="50"/>
      <c r="N26" s="26"/>
    </row>
    <row r="27" spans="2:14">
      <c r="B27" s="23">
        <v>23</v>
      </c>
      <c r="C27" s="24" t="s">
        <v>64</v>
      </c>
      <c r="D27" s="49">
        <v>0</v>
      </c>
      <c r="E27" s="50">
        <v>0</v>
      </c>
      <c r="F27" s="50">
        <v>0</v>
      </c>
      <c r="G27" s="50"/>
      <c r="H27" s="50">
        <v>0</v>
      </c>
      <c r="I27" s="50"/>
      <c r="J27" s="50"/>
      <c r="K27" s="51">
        <v>0</v>
      </c>
      <c r="L27" s="50"/>
      <c r="N27" s="26"/>
    </row>
    <row r="28" spans="2:14">
      <c r="B28" s="23">
        <v>24</v>
      </c>
      <c r="C28" s="24" t="s">
        <v>65</v>
      </c>
      <c r="D28" s="49">
        <v>0</v>
      </c>
      <c r="E28" s="50">
        <v>2.3813214284999999E-3</v>
      </c>
      <c r="F28" s="50">
        <v>8.2296589279999999E-4</v>
      </c>
      <c r="G28" s="50"/>
      <c r="H28" s="50">
        <v>0</v>
      </c>
      <c r="I28" s="50"/>
      <c r="J28" s="50"/>
      <c r="K28" s="51">
        <v>3.2042873212999997E-3</v>
      </c>
      <c r="L28" s="50"/>
      <c r="N28" s="26"/>
    </row>
    <row r="29" spans="2:14">
      <c r="B29" s="23">
        <v>25</v>
      </c>
      <c r="C29" s="25" t="s">
        <v>66</v>
      </c>
      <c r="D29" s="49">
        <v>552.33506975613977</v>
      </c>
      <c r="E29" s="50">
        <v>2003.2714884321749</v>
      </c>
      <c r="F29" s="50">
        <v>49.76237577478696</v>
      </c>
      <c r="G29" s="50"/>
      <c r="H29" s="50">
        <v>10.032152408852403</v>
      </c>
      <c r="I29" s="50"/>
      <c r="J29" s="50"/>
      <c r="K29" s="51">
        <v>2615.4010863719541</v>
      </c>
      <c r="L29" s="50"/>
      <c r="N29" s="26"/>
    </row>
    <row r="30" spans="2:14">
      <c r="B30" s="23">
        <v>26</v>
      </c>
      <c r="C30" s="25" t="s">
        <v>67</v>
      </c>
      <c r="D30" s="49">
        <v>5.4175432140000002E-4</v>
      </c>
      <c r="E30" s="50">
        <v>12.8379496652105</v>
      </c>
      <c r="F30" s="50">
        <v>0.93953167456759989</v>
      </c>
      <c r="G30" s="50"/>
      <c r="H30" s="50">
        <v>2.5531679071099999E-2</v>
      </c>
      <c r="I30" s="50"/>
      <c r="J30" s="50"/>
      <c r="K30" s="51">
        <v>13.803554773170601</v>
      </c>
      <c r="L30" s="50"/>
      <c r="N30" s="26"/>
    </row>
    <row r="31" spans="2:14">
      <c r="B31" s="23">
        <v>27</v>
      </c>
      <c r="C31" s="25" t="s">
        <v>17</v>
      </c>
      <c r="D31" s="49">
        <v>0.11591826496419999</v>
      </c>
      <c r="E31" s="50">
        <v>21.023817776567405</v>
      </c>
      <c r="F31" s="50">
        <v>0.68736815531620055</v>
      </c>
      <c r="G31" s="50"/>
      <c r="H31" s="50">
        <v>3.6509090499800001E-2</v>
      </c>
      <c r="I31" s="50"/>
      <c r="J31" s="50"/>
      <c r="K31" s="51">
        <v>21.863613287347604</v>
      </c>
      <c r="L31" s="50"/>
      <c r="N31" s="26"/>
    </row>
    <row r="32" spans="2:14">
      <c r="B32" s="23">
        <v>28</v>
      </c>
      <c r="C32" s="25" t="s">
        <v>68</v>
      </c>
      <c r="D32" s="49">
        <v>2.1584501071E-3</v>
      </c>
      <c r="E32" s="50">
        <v>5.6246331655708</v>
      </c>
      <c r="F32" s="50">
        <v>0.27</v>
      </c>
      <c r="G32" s="50"/>
      <c r="H32" s="50">
        <v>4.6959535428500003E-2</v>
      </c>
      <c r="I32" s="50"/>
      <c r="J32" s="50"/>
      <c r="K32" s="51">
        <v>5.9437511511064001</v>
      </c>
      <c r="L32" s="50"/>
      <c r="N32" s="26"/>
    </row>
    <row r="33" spans="2:14">
      <c r="B33" s="23">
        <v>29</v>
      </c>
      <c r="C33" s="25" t="s">
        <v>69</v>
      </c>
      <c r="D33" s="49">
        <v>0.86351197942840008</v>
      </c>
      <c r="E33" s="50">
        <v>12.428155529887698</v>
      </c>
      <c r="F33" s="50">
        <v>2.4314103232456006</v>
      </c>
      <c r="G33" s="50"/>
      <c r="H33" s="50">
        <v>1.4902013146777997</v>
      </c>
      <c r="I33" s="50"/>
      <c r="J33" s="50"/>
      <c r="K33" s="51">
        <v>17.213279147239501</v>
      </c>
      <c r="L33" s="50"/>
      <c r="N33" s="26"/>
    </row>
    <row r="34" spans="2:14">
      <c r="B34" s="23">
        <v>30</v>
      </c>
      <c r="C34" s="25" t="s">
        <v>70</v>
      </c>
      <c r="D34" s="49">
        <v>292.20839238474912</v>
      </c>
      <c r="E34" s="50">
        <v>935.57</v>
      </c>
      <c r="F34" s="50">
        <v>0.97508616727840003</v>
      </c>
      <c r="G34" s="50"/>
      <c r="H34" s="50">
        <v>0.1497517141419</v>
      </c>
      <c r="I34" s="50"/>
      <c r="J34" s="50"/>
      <c r="K34" s="51">
        <v>1228.9032302661697</v>
      </c>
      <c r="L34" s="50"/>
      <c r="N34" s="26"/>
    </row>
    <row r="35" spans="2:14">
      <c r="B35" s="23">
        <v>31</v>
      </c>
      <c r="C35" s="24" t="s">
        <v>71</v>
      </c>
      <c r="D35" s="49">
        <v>0</v>
      </c>
      <c r="E35" s="50">
        <v>0</v>
      </c>
      <c r="F35" s="50">
        <v>1.6104276071300001E-2</v>
      </c>
      <c r="G35" s="50"/>
      <c r="H35" s="50">
        <v>0</v>
      </c>
      <c r="I35" s="50"/>
      <c r="J35" s="50"/>
      <c r="K35" s="51">
        <v>1.6104276071300001E-2</v>
      </c>
      <c r="L35" s="50"/>
      <c r="N35" s="26"/>
    </row>
    <row r="36" spans="2:14">
      <c r="B36" s="23">
        <v>32</v>
      </c>
      <c r="C36" s="25" t="s">
        <v>72</v>
      </c>
      <c r="D36" s="49">
        <v>309.55128985796182</v>
      </c>
      <c r="E36" s="50">
        <v>626.08354437062053</v>
      </c>
      <c r="F36" s="50">
        <v>21.409692982068222</v>
      </c>
      <c r="G36" s="50"/>
      <c r="H36" s="50">
        <v>8.8800000000000008</v>
      </c>
      <c r="I36" s="50"/>
      <c r="J36" s="50"/>
      <c r="K36" s="51">
        <v>965.92452721065058</v>
      </c>
      <c r="L36" s="50"/>
      <c r="N36" s="26"/>
    </row>
    <row r="37" spans="2:14">
      <c r="B37" s="23">
        <v>33</v>
      </c>
      <c r="C37" s="25" t="s">
        <v>174</v>
      </c>
      <c r="D37" s="49">
        <v>47.866958713677995</v>
      </c>
      <c r="E37" s="50">
        <v>125.29543662279632</v>
      </c>
      <c r="F37" s="50">
        <v>69.348278039947203</v>
      </c>
      <c r="G37" s="50"/>
      <c r="H37" s="50">
        <v>2.74</v>
      </c>
      <c r="I37" s="50"/>
      <c r="J37" s="50"/>
      <c r="K37" s="51">
        <v>245.2506733764215</v>
      </c>
      <c r="L37" s="50"/>
      <c r="N37" s="26"/>
    </row>
    <row r="38" spans="2:14">
      <c r="B38" s="23">
        <v>34</v>
      </c>
      <c r="C38" s="25" t="s">
        <v>73</v>
      </c>
      <c r="D38" s="49">
        <v>0</v>
      </c>
      <c r="E38" s="50">
        <v>1.0890346107E-2</v>
      </c>
      <c r="F38" s="50">
        <v>2.2372142857000001E-3</v>
      </c>
      <c r="G38" s="50"/>
      <c r="H38" s="50">
        <v>0</v>
      </c>
      <c r="I38" s="50"/>
      <c r="J38" s="50"/>
      <c r="K38" s="51">
        <v>1.3127560392699999E-2</v>
      </c>
      <c r="L38" s="50"/>
      <c r="N38" s="26"/>
    </row>
    <row r="39" spans="2:14">
      <c r="B39" s="23">
        <v>35</v>
      </c>
      <c r="C39" s="25" t="s">
        <v>74</v>
      </c>
      <c r="D39" s="49">
        <v>5.8098129050708005</v>
      </c>
      <c r="E39" s="50">
        <v>209.19104623543413</v>
      </c>
      <c r="F39" s="50">
        <v>8.0989968872231994</v>
      </c>
      <c r="G39" s="50"/>
      <c r="H39" s="50">
        <v>1.7572278999606001</v>
      </c>
      <c r="I39" s="50"/>
      <c r="J39" s="50"/>
      <c r="K39" s="51">
        <v>224.85708392768873</v>
      </c>
      <c r="L39" s="50"/>
      <c r="N39" s="26"/>
    </row>
    <row r="40" spans="2:14">
      <c r="B40" s="23">
        <v>36</v>
      </c>
      <c r="C40" s="25" t="s">
        <v>75</v>
      </c>
      <c r="D40" s="49">
        <v>1.0933819500000001E-2</v>
      </c>
      <c r="E40" s="50">
        <v>6.5417464911775989</v>
      </c>
      <c r="F40" s="50">
        <v>7.620256592739999E-2</v>
      </c>
      <c r="G40" s="50"/>
      <c r="H40" s="50">
        <v>0.31</v>
      </c>
      <c r="I40" s="50"/>
      <c r="J40" s="50"/>
      <c r="K40" s="51">
        <v>6.9388828766049988</v>
      </c>
      <c r="L40" s="50"/>
      <c r="N40" s="26"/>
    </row>
    <row r="41" spans="2:14">
      <c r="B41" s="23">
        <v>37</v>
      </c>
      <c r="C41" s="25" t="s">
        <v>76</v>
      </c>
      <c r="D41" s="49">
        <v>138.78608765056882</v>
      </c>
      <c r="E41" s="50">
        <v>937.89772588804067</v>
      </c>
      <c r="F41" s="50">
        <v>26.90995225038786</v>
      </c>
      <c r="G41" s="50"/>
      <c r="H41" s="50">
        <v>4.8698117126340952</v>
      </c>
      <c r="I41" s="50"/>
      <c r="J41" s="50"/>
      <c r="K41" s="51">
        <v>1108.4635775016316</v>
      </c>
      <c r="L41" s="50"/>
      <c r="N41" s="26"/>
    </row>
    <row r="42" spans="2:14">
      <c r="B42" s="21" t="s">
        <v>11</v>
      </c>
      <c r="C42" s="11"/>
      <c r="D42" s="52">
        <v>7407.036883815862</v>
      </c>
      <c r="E42" s="52">
        <v>14532.954484836671</v>
      </c>
      <c r="F42" s="52">
        <v>657.6121602090642</v>
      </c>
      <c r="G42" s="52">
        <v>0</v>
      </c>
      <c r="H42" s="52">
        <v>94.446277943321476</v>
      </c>
      <c r="I42" s="53"/>
      <c r="J42" s="53">
        <v>0</v>
      </c>
      <c r="K42" s="52">
        <v>22692.049806804913</v>
      </c>
      <c r="L42" s="50"/>
      <c r="M42" s="22"/>
    </row>
    <row r="43" spans="2:14">
      <c r="E43" s="28"/>
    </row>
  </sheetData>
  <sheetProtection password="E737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Preeti Dokania</cp:lastModifiedBy>
  <cp:lastPrinted>2014-03-24T10:58:12Z</cp:lastPrinted>
  <dcterms:created xsi:type="dcterms:W3CDTF">2014-01-06T04:43:23Z</dcterms:created>
  <dcterms:modified xsi:type="dcterms:W3CDTF">2015-03-10T11:11:18Z</dcterms:modified>
</cp:coreProperties>
</file>