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12" r:id="rId1"/>
    <sheet name="Anex A2 Frmt AUM stateUT wise " sheetId="9" r:id="rId2"/>
  </sheets>
  <definedNames>
    <definedName name="_xlnm._FilterDatabase" localSheetId="0" hidden="1">'Anex A1 Frmt for AUM disclosure'!$A$1:$BK$144</definedName>
  </definedNames>
  <calcPr calcId="125725"/>
</workbook>
</file>

<file path=xl/calcChain.xml><?xml version="1.0" encoding="utf-8"?>
<calcChain xmlns="http://schemas.openxmlformats.org/spreadsheetml/2006/main">
  <c r="AJ102" i="1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AI102"/>
  <c r="K6" i="9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BK60" i="12" l="1"/>
  <c r="BK75"/>
  <c r="D8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K141"/>
  <c r="BK14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K119"/>
  <c r="BK118"/>
  <c r="BK117"/>
  <c r="BK116"/>
  <c r="BK115"/>
  <c r="BK114"/>
  <c r="BK113"/>
  <c r="BK112"/>
  <c r="BJ109"/>
  <c r="BJ121" s="1"/>
  <c r="BI109"/>
  <c r="BI121" s="1"/>
  <c r="BH109"/>
  <c r="BH121" s="1"/>
  <c r="BG109"/>
  <c r="BG121" s="1"/>
  <c r="BF109"/>
  <c r="BF121" s="1"/>
  <c r="BE109"/>
  <c r="BE121" s="1"/>
  <c r="BD109"/>
  <c r="BD121" s="1"/>
  <c r="BC109"/>
  <c r="BC121" s="1"/>
  <c r="BB109"/>
  <c r="BB121" s="1"/>
  <c r="BA109"/>
  <c r="BA121" s="1"/>
  <c r="AZ109"/>
  <c r="AZ121" s="1"/>
  <c r="AY109"/>
  <c r="AY121" s="1"/>
  <c r="AX109"/>
  <c r="AX121" s="1"/>
  <c r="AW109"/>
  <c r="AW121" s="1"/>
  <c r="AV109"/>
  <c r="AV121" s="1"/>
  <c r="AU109"/>
  <c r="AU121" s="1"/>
  <c r="AT109"/>
  <c r="AT121" s="1"/>
  <c r="AS109"/>
  <c r="AS121" s="1"/>
  <c r="AR109"/>
  <c r="AR121" s="1"/>
  <c r="AQ109"/>
  <c r="AQ121" s="1"/>
  <c r="AP109"/>
  <c r="AP121" s="1"/>
  <c r="AO109"/>
  <c r="AO121" s="1"/>
  <c r="AN109"/>
  <c r="AN121" s="1"/>
  <c r="AM109"/>
  <c r="AM121" s="1"/>
  <c r="AL109"/>
  <c r="AL121" s="1"/>
  <c r="AK109"/>
  <c r="AK121" s="1"/>
  <c r="AJ109"/>
  <c r="AJ121" s="1"/>
  <c r="AI109"/>
  <c r="AI121" s="1"/>
  <c r="AH109"/>
  <c r="AH121" s="1"/>
  <c r="AG109"/>
  <c r="AG121" s="1"/>
  <c r="AF109"/>
  <c r="AF121" s="1"/>
  <c r="AE109"/>
  <c r="AE121" s="1"/>
  <c r="AD109"/>
  <c r="AD121" s="1"/>
  <c r="AC109"/>
  <c r="AC121" s="1"/>
  <c r="AB109"/>
  <c r="AB121" s="1"/>
  <c r="AA109"/>
  <c r="AA121" s="1"/>
  <c r="Z109"/>
  <c r="Z121" s="1"/>
  <c r="Y109"/>
  <c r="Y121" s="1"/>
  <c r="X109"/>
  <c r="X121" s="1"/>
  <c r="W109"/>
  <c r="W121" s="1"/>
  <c r="V109"/>
  <c r="V121" s="1"/>
  <c r="U109"/>
  <c r="U121" s="1"/>
  <c r="T109"/>
  <c r="T121" s="1"/>
  <c r="S109"/>
  <c r="S121" s="1"/>
  <c r="R109"/>
  <c r="R121" s="1"/>
  <c r="Q109"/>
  <c r="Q121" s="1"/>
  <c r="P109"/>
  <c r="P121" s="1"/>
  <c r="O109"/>
  <c r="O121" s="1"/>
  <c r="N109"/>
  <c r="N121" s="1"/>
  <c r="M109"/>
  <c r="M121" s="1"/>
  <c r="L109"/>
  <c r="L121" s="1"/>
  <c r="K109"/>
  <c r="K121" s="1"/>
  <c r="J109"/>
  <c r="J121" s="1"/>
  <c r="I109"/>
  <c r="I121" s="1"/>
  <c r="H109"/>
  <c r="H121" s="1"/>
  <c r="G109"/>
  <c r="G121" s="1"/>
  <c r="F109"/>
  <c r="F121" s="1"/>
  <c r="E109"/>
  <c r="E121" s="1"/>
  <c r="D109"/>
  <c r="D121" s="1"/>
  <c r="C109"/>
  <c r="BK108"/>
  <c r="BK109" s="1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K101"/>
  <c r="BK100"/>
  <c r="BK99"/>
  <c r="BK98"/>
  <c r="BK97"/>
  <c r="BK96"/>
  <c r="BK95"/>
  <c r="BK94"/>
  <c r="BK93"/>
  <c r="BK92"/>
  <c r="BK91"/>
  <c r="BK79"/>
  <c r="BK76"/>
  <c r="BK72"/>
  <c r="BK71"/>
  <c r="BK68"/>
  <c r="BK67"/>
  <c r="BK64"/>
  <c r="BK63"/>
  <c r="BK62"/>
  <c r="BK61"/>
  <c r="BK58"/>
  <c r="BK56"/>
  <c r="BK54"/>
  <c r="BK51"/>
  <c r="BK47"/>
  <c r="BK44"/>
  <c r="BK43"/>
  <c r="BK41"/>
  <c r="BK40"/>
  <c r="BK39"/>
  <c r="BK38"/>
  <c r="BK36"/>
  <c r="BK35"/>
  <c r="BK34"/>
  <c r="BK33"/>
  <c r="BK32"/>
  <c r="BK31"/>
  <c r="BK30"/>
  <c r="BK29"/>
  <c r="BK28"/>
  <c r="BK27"/>
  <c r="BK26"/>
  <c r="BK25"/>
  <c r="BK24"/>
  <c r="BK23"/>
  <c r="BK22"/>
  <c r="BK2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K14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K10"/>
  <c r="BK9"/>
  <c r="BK102" l="1"/>
  <c r="BK11"/>
  <c r="C121"/>
  <c r="BK15"/>
  <c r="BK142"/>
  <c r="BK120"/>
  <c r="BK55"/>
  <c r="BK59"/>
  <c r="BK37"/>
  <c r="BK45"/>
  <c r="BK49"/>
  <c r="BK53"/>
  <c r="BK57"/>
  <c r="BK66"/>
  <c r="BK70"/>
  <c r="BK74"/>
  <c r="BK78"/>
  <c r="BK42"/>
  <c r="BK46"/>
  <c r="BK50"/>
  <c r="BK20"/>
  <c r="BK48"/>
  <c r="BK52"/>
  <c r="BK65"/>
  <c r="BK69"/>
  <c r="BK73"/>
  <c r="D103"/>
  <c r="D144" s="1"/>
  <c r="BK19"/>
  <c r="C82"/>
  <c r="C103" s="1"/>
  <c r="BK121"/>
  <c r="C144" l="1"/>
  <c r="BK77"/>
  <c r="BK82" s="1"/>
  <c r="E82"/>
  <c r="E103" s="1"/>
  <c r="E144" s="1"/>
  <c r="J42" i="9"/>
  <c r="E42"/>
  <c r="H42"/>
  <c r="G42"/>
  <c r="F42"/>
  <c r="D42"/>
  <c r="BK103" i="12" l="1"/>
  <c r="F82"/>
  <c r="F103" s="1"/>
  <c r="F144" s="1"/>
  <c r="BK144" l="1"/>
  <c r="G82"/>
  <c r="G103" s="1"/>
  <c r="G144" s="1"/>
  <c r="H82" l="1"/>
  <c r="H103" s="1"/>
  <c r="H144" s="1"/>
  <c r="K42" i="9"/>
  <c r="I82" i="12" l="1"/>
  <c r="I103" s="1"/>
  <c r="I144" s="1"/>
  <c r="J82" l="1"/>
  <c r="J103" s="1"/>
  <c r="J144" s="1"/>
  <c r="K82" l="1"/>
  <c r="K103" s="1"/>
  <c r="K144" s="1"/>
  <c r="L82" l="1"/>
  <c r="L103" s="1"/>
  <c r="L144" s="1"/>
  <c r="M82" l="1"/>
  <c r="M103" s="1"/>
  <c r="M144" s="1"/>
  <c r="N82" l="1"/>
  <c r="N103" s="1"/>
  <c r="N144" s="1"/>
  <c r="O82" l="1"/>
  <c r="O103" s="1"/>
  <c r="O144" s="1"/>
  <c r="P82" l="1"/>
  <c r="P103" s="1"/>
  <c r="P144" s="1"/>
  <c r="Q82" l="1"/>
  <c r="Q103" s="1"/>
  <c r="Q144" s="1"/>
  <c r="R82" l="1"/>
  <c r="R103" s="1"/>
  <c r="R144" s="1"/>
  <c r="S82" l="1"/>
  <c r="S103" s="1"/>
  <c r="S144" s="1"/>
  <c r="T82" l="1"/>
  <c r="T103" s="1"/>
  <c r="T144" s="1"/>
  <c r="U82" l="1"/>
  <c r="U103" s="1"/>
  <c r="U144" s="1"/>
  <c r="V82" l="1"/>
  <c r="V103" s="1"/>
  <c r="V144" s="1"/>
  <c r="W82" l="1"/>
  <c r="W103" s="1"/>
  <c r="W144" s="1"/>
  <c r="X82" l="1"/>
  <c r="X103" s="1"/>
  <c r="X144" s="1"/>
  <c r="Y82" l="1"/>
  <c r="Y103" s="1"/>
  <c r="Y144" s="1"/>
  <c r="Z82" l="1"/>
  <c r="Z103" s="1"/>
  <c r="Z144" s="1"/>
  <c r="AA82" l="1"/>
  <c r="AA103" s="1"/>
  <c r="AA144" s="1"/>
  <c r="AB82" l="1"/>
  <c r="AB103" s="1"/>
  <c r="AB144" s="1"/>
  <c r="AC82" l="1"/>
  <c r="AC103" s="1"/>
  <c r="AC144" s="1"/>
  <c r="AD82" l="1"/>
  <c r="AD103" s="1"/>
  <c r="AD144" s="1"/>
  <c r="AE82" l="1"/>
  <c r="AE103" s="1"/>
  <c r="AE144" s="1"/>
  <c r="AF82" l="1"/>
  <c r="AF103" s="1"/>
  <c r="AF144" s="1"/>
  <c r="AG82" l="1"/>
  <c r="AG103" s="1"/>
  <c r="AG144" s="1"/>
  <c r="AH82" l="1"/>
  <c r="AH103" s="1"/>
  <c r="AH144" s="1"/>
  <c r="AI82" l="1"/>
  <c r="AI103" s="1"/>
  <c r="AI144" s="1"/>
  <c r="AJ82" l="1"/>
  <c r="AJ103" s="1"/>
  <c r="AJ144" s="1"/>
  <c r="AK82" l="1"/>
  <c r="AK103" s="1"/>
  <c r="AK144" s="1"/>
  <c r="AL82" l="1"/>
  <c r="AL103" s="1"/>
  <c r="AL144" s="1"/>
  <c r="AM82" l="1"/>
  <c r="AM103" s="1"/>
  <c r="AM144" s="1"/>
  <c r="AN82" l="1"/>
  <c r="AN103" s="1"/>
  <c r="AN144" s="1"/>
  <c r="AO82" l="1"/>
  <c r="AO103" s="1"/>
  <c r="AO144" s="1"/>
  <c r="AP82" l="1"/>
  <c r="AP103" s="1"/>
  <c r="AP144" s="1"/>
  <c r="AQ82" l="1"/>
  <c r="AQ103" s="1"/>
  <c r="AQ144" s="1"/>
  <c r="AR82" l="1"/>
  <c r="AR103" s="1"/>
  <c r="AR144" s="1"/>
  <c r="AS82" l="1"/>
  <c r="AS103" s="1"/>
  <c r="AS144" s="1"/>
  <c r="AT82" l="1"/>
  <c r="AT103" s="1"/>
  <c r="AT144" s="1"/>
  <c r="AU82" l="1"/>
  <c r="AU103" s="1"/>
  <c r="AU144" s="1"/>
  <c r="AV82" l="1"/>
  <c r="AV103" s="1"/>
  <c r="AV144" s="1"/>
  <c r="AW82" l="1"/>
  <c r="AW103" s="1"/>
  <c r="AW144" s="1"/>
  <c r="AX82" l="1"/>
  <c r="AX103" s="1"/>
  <c r="AX144" s="1"/>
  <c r="AY82" l="1"/>
  <c r="AY103" s="1"/>
  <c r="AY144" s="1"/>
  <c r="AZ82" l="1"/>
  <c r="AZ103" s="1"/>
  <c r="AZ144" s="1"/>
  <c r="BA82" l="1"/>
  <c r="BA103" s="1"/>
  <c r="BA144" s="1"/>
  <c r="BB82" l="1"/>
  <c r="BB103" s="1"/>
  <c r="BB144" s="1"/>
  <c r="BC82" l="1"/>
  <c r="BC103" s="1"/>
  <c r="BC144" s="1"/>
  <c r="BD82" l="1"/>
  <c r="BD103" s="1"/>
  <c r="BD144" s="1"/>
  <c r="BE82" l="1"/>
  <c r="BE103" s="1"/>
  <c r="BE144" s="1"/>
  <c r="BF82" l="1"/>
  <c r="BF103" s="1"/>
  <c r="BF144" s="1"/>
  <c r="BG82" l="1"/>
  <c r="BG103" s="1"/>
  <c r="BG144" s="1"/>
  <c r="BH82" l="1"/>
  <c r="BH103" s="1"/>
  <c r="BH144" s="1"/>
  <c r="BI82" l="1"/>
  <c r="BI103" s="1"/>
  <c r="BI144" s="1"/>
  <c r="BJ82"/>
  <c r="BJ103" s="1"/>
  <c r="BJ144" s="1"/>
</calcChain>
</file>

<file path=xl/sharedStrings.xml><?xml version="1.0" encoding="utf-8"?>
<sst xmlns="http://schemas.openxmlformats.org/spreadsheetml/2006/main" count="239" uniqueCount="195">
  <si>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</si>
  <si>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</si>
  <si>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</si>
  <si>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</si>
  <si>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</si>
  <si>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</si>
  <si>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</si>
  <si>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</si>
  <si>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</si>
  <si>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</si>
  <si>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</si>
  <si>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</si>
  <si>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</si>
  <si>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</si>
  <si>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</si>
  <si>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</si>
  <si>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</si>
  <si>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</si>
  <si>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</si>
  <si>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</si>
  <si>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</si>
  <si>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</si>
  <si>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</si>
  <si>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</si>
  <si>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</si>
  <si>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</si>
  <si>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</si>
  <si>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</si>
  <si>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</si>
  <si>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</si>
  <si>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</si>
  <si>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</si>
  <si>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</si>
  <si>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</si>
  <si>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</si>
  <si>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</si>
  <si>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</si>
  <si>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</si>
  <si>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</si>
  <si>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</si>
  <si>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</si>
  <si>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</si>
  <si>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</si>
  <si>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</si>
  <si>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</si>
  <si>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</si>
  <si>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</si>
  <si>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</si>
  <si>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</si>
  <si>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</si>
  <si>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</si>
  <si>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</si>
  <si>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</si>
  <si>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</si>
  <si>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</si>
  <si>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</si>
  <si>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</si>
  <si>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</si>
  <si>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</si>
  <si>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</si>
  <si>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</si>
  <si>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</si>
  <si>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</si>
  <si>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</si>
  <si>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</si>
  <si>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</si>
  <si>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</si>
  <si>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</si>
  <si>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</si>
  <si>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</si>
  <si>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</si>
  <si>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</si>
  <si>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</si>
  <si>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</si>
  <si>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</si>
  <si>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</si>
  <si>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</si>
  <si>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</si>
  <si>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</si>
  <si>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</si>
  <si>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</si>
  <si>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</si>
  <si>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</si>
  <si>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</si>
  <si>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</si>
  <si>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</si>
  <si>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</si>
  <si>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</si>
  <si>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</si>
  <si>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</si>
  <si>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</si>
  <si>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</si>
  <si>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</si>
  <si>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</si>
  <si>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</si>
  <si>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</si>
  <si>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</si>
  <si>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</si>
  <si>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</si>
  <si>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</si>
  <si>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</si>
  <si>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</si>
  <si>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</si>
  <si>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</si>
  <si>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</si>
  <si>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</si>
  <si>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</si>
  <si>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47</t>
  </si>
  <si>
    <t>DWS  Fixed maturity Plan Series 49</t>
  </si>
  <si>
    <t>DWS  Fixed maturity Plan Series 54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</si>
  <si>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</si>
  <si>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</si>
  <si>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</si>
  <si>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</si>
  <si>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</si>
  <si>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</si>
  <si>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</si>
  <si>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</si>
  <si>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</si>
  <si>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</si>
  <si>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</si>
  <si>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</si>
  <si>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</si>
  <si>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</si>
  <si>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</si>
  <si>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</si>
  <si>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</si>
  <si>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</si>
  <si>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</si>
  <si>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</si>
  <si>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</si>
  <si>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</si>
  <si>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</si>
  <si>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</si>
  <si>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</si>
  <si>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</si>
  <si>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</si>
  <si>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</si>
  <si>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</si>
  <si>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</si>
  <si>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</si>
  <si>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</si>
  <si>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</si>
  <si>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</si>
  <si>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</si>
  <si>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</si>
  <si>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</si>
  <si>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</si>
  <si>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</si>
  <si>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</si>
  <si>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</si>
  <si>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</si>
  <si>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</si>
  <si>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</si>
  <si>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</si>
  <si>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</si>
  <si>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</si>
  <si>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</si>
  <si>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</si>
  <si>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</si>
  <si>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</si>
  <si>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</si>
  <si>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</si>
  <si>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</si>
  <si>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</si>
  <si>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</si>
  <si>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</si>
  <si>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</si>
  <si>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</si>
  <si>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</si>
  <si>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</si>
  <si>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</si>
  <si>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</si>
  <si>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</si>
  <si>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</si>
  <si>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Fixed Maturity Plan Series 85</t>
  </si>
  <si>
    <t>DWS Fixed Maturity Plan Series 86</t>
  </si>
  <si>
    <t>DWS Fixed Maturity Plan Series 87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</si>
  <si>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</si>
  <si>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</si>
  <si>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</si>
  <si>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</si>
  <si>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Hybrid Fixed Term Fund Series 35</t>
  </si>
  <si>
    <t>DWS Hybrid Fixed Term Fund Series 37</t>
  </si>
  <si>
    <t>DWS Equity Income Fund</t>
  </si>
  <si>
    <t>DWS Mid Cap Fund Series 1</t>
  </si>
  <si>
    <t>DWS Large Cap Fund Series 1</t>
  </si>
  <si>
    <t>DWS Large Cap Fund Series 2</t>
  </si>
  <si>
    <t>DWS Large Cap Fund Series 3</t>
  </si>
  <si>
    <t>DWS Hybrid Fixed Term Fund Series 39</t>
  </si>
  <si>
    <t>DWS Fixed Maturity Plan Series 91</t>
  </si>
  <si>
    <t>Deutsche Mutual Fund (All figures in Rs. Crore)</t>
  </si>
  <si>
    <t>Table showing State wise /Union Territory wise contribution to AUM of category of schemes as on 31st July 2015</t>
  </si>
  <si>
    <t>Deutsche Mutual Fund: Net Assets Under Management (AUM) as on 31st July 2015 (All figures in Rs. Crore)</t>
  </si>
  <si>
    <t>DWS Hybrid Fixed Term Fund Series 40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</si>
</sst>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2" fontId="6" fillId="0" borderId="3" xfId="2" applyNumberFormat="1" applyFont="1" applyFill="1" applyBorder="1"/>
    <xf numFmtId="2" fontId="6" fillId="0" borderId="1" xfId="2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/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0" fontId="5" fillId="0" borderId="0" xfId="2" applyFont="1" applyFill="1"/>
    <xf numFmtId="2" fontId="6" fillId="0" borderId="15" xfId="2" applyNumberFormat="1" applyFont="1" applyFill="1" applyBorder="1" applyAlignment="1">
      <alignment horizontal="center" vertical="top" wrapText="1"/>
    </xf>
    <xf numFmtId="2" fontId="6" fillId="0" borderId="16" xfId="2" applyNumberFormat="1" applyFont="1" applyFill="1" applyBorder="1" applyAlignment="1">
      <alignment horizontal="center" vertical="top" wrapText="1"/>
    </xf>
    <xf numFmtId="2" fontId="6" fillId="0" borderId="17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17" xfId="2" applyNumberFormat="1" applyFont="1" applyFill="1" applyBorder="1" applyAlignment="1">
      <alignment horizontal="center"/>
    </xf>
    <xf numFmtId="0" fontId="6" fillId="0" borderId="0" xfId="2" applyFont="1" applyFill="1"/>
    <xf numFmtId="0" fontId="7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0" fontId="8" fillId="0" borderId="4" xfId="0" applyFont="1" applyFill="1" applyBorder="1"/>
    <xf numFmtId="0" fontId="8" fillId="0" borderId="1" xfId="0" applyFont="1" applyFill="1" applyBorder="1"/>
    <xf numFmtId="0" fontId="8" fillId="0" borderId="5" xfId="0" applyFont="1" applyFill="1" applyBorder="1"/>
    <xf numFmtId="164" fontId="8" fillId="0" borderId="6" xfId="4" applyFont="1" applyFill="1" applyBorder="1"/>
    <xf numFmtId="0" fontId="8" fillId="0" borderId="22" xfId="0" applyFont="1" applyFill="1" applyBorder="1" applyAlignment="1">
      <alignment horizontal="right" wrapText="1"/>
    </xf>
    <xf numFmtId="2" fontId="8" fillId="0" borderId="1" xfId="0" applyNumberFormat="1" applyFont="1" applyFill="1" applyBorder="1"/>
    <xf numFmtId="2" fontId="8" fillId="0" borderId="7" xfId="4" applyNumberFormat="1" applyFont="1" applyFill="1" applyBorder="1"/>
    <xf numFmtId="2" fontId="7" fillId="0" borderId="6" xfId="4" applyNumberFormat="1" applyFont="1" applyFill="1" applyBorder="1"/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8" fillId="0" borderId="4" xfId="0" applyNumberFormat="1" applyFont="1" applyFill="1" applyBorder="1"/>
    <xf numFmtId="2" fontId="8" fillId="0" borderId="5" xfId="0" applyNumberFormat="1" applyFont="1" applyFill="1" applyBorder="1"/>
    <xf numFmtId="2" fontId="8" fillId="0" borderId="6" xfId="4" applyNumberFormat="1" applyFont="1" applyFill="1" applyBorder="1"/>
    <xf numFmtId="2" fontId="8" fillId="0" borderId="21" xfId="0" applyNumberFormat="1" applyFont="1" applyFill="1" applyBorder="1"/>
    <xf numFmtId="2" fontId="8" fillId="0" borderId="22" xfId="0" applyNumberFormat="1" applyFont="1" applyFill="1" applyBorder="1"/>
    <xf numFmtId="2" fontId="8" fillId="0" borderId="3" xfId="0" applyNumberFormat="1" applyFont="1" applyFill="1" applyBorder="1"/>
    <xf numFmtId="0" fontId="7" fillId="0" borderId="7" xfId="0" applyFont="1" applyFill="1" applyBorder="1" applyAlignment="1">
      <alignment horizontal="right" wrapText="1"/>
    </xf>
    <xf numFmtId="2" fontId="7" fillId="0" borderId="4" xfId="0" applyNumberFormat="1" applyFont="1" applyFill="1" applyBorder="1"/>
    <xf numFmtId="2" fontId="7" fillId="0" borderId="1" xfId="0" applyNumberFormat="1" applyFont="1" applyFill="1" applyBorder="1"/>
    <xf numFmtId="2" fontId="7" fillId="0" borderId="5" xfId="0" applyNumberFormat="1" applyFont="1" applyFill="1" applyBorder="1"/>
    <xf numFmtId="0" fontId="7" fillId="0" borderId="0" xfId="0" applyFont="1" applyFill="1" applyBorder="1"/>
    <xf numFmtId="0" fontId="9" fillId="0" borderId="7" xfId="0" applyFont="1" applyFill="1" applyBorder="1" applyAlignment="1">
      <alignment wrapText="1"/>
    </xf>
    <xf numFmtId="2" fontId="7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center"/>
    </xf>
    <xf numFmtId="2" fontId="7" fillId="0" borderId="4" xfId="4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2" xfId="0" applyNumberFormat="1" applyFont="1" applyFill="1" applyBorder="1"/>
    <xf numFmtId="2" fontId="8" fillId="0" borderId="4" xfId="4" applyNumberFormat="1" applyFont="1" applyFill="1" applyBorder="1"/>
    <xf numFmtId="0" fontId="7" fillId="0" borderId="8" xfId="0" applyFont="1" applyFill="1" applyBorder="1"/>
    <xf numFmtId="0" fontId="7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/>
    <xf numFmtId="2" fontId="8" fillId="0" borderId="0" xfId="4" applyNumberFormat="1" applyFont="1" applyFill="1" applyBorder="1"/>
    <xf numFmtId="164" fontId="8" fillId="0" borderId="0" xfId="4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164" fontId="8" fillId="0" borderId="1" xfId="4" applyFont="1" applyFill="1" applyBorder="1" applyAlignment="1">
      <alignment horizontal="left"/>
    </xf>
    <xf numFmtId="164" fontId="8" fillId="0" borderId="1" xfId="4" applyFont="1" applyFill="1" applyBorder="1"/>
    <xf numFmtId="164" fontId="8" fillId="0" borderId="1" xfId="0" applyNumberFormat="1" applyFont="1" applyFill="1" applyBorder="1"/>
    <xf numFmtId="0" fontId="8" fillId="0" borderId="1" xfId="1" applyFont="1" applyFill="1" applyBorder="1"/>
    <xf numFmtId="43" fontId="8" fillId="0" borderId="0" xfId="0" applyNumberFormat="1" applyFont="1" applyFill="1"/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7" fillId="0" borderId="1" xfId="4" applyFont="1" applyFill="1" applyBorder="1"/>
    <xf numFmtId="164" fontId="8" fillId="0" borderId="0" xfId="0" applyNumberFormat="1" applyFont="1" applyFill="1"/>
    <xf numFmtId="164" fontId="8" fillId="0" borderId="0" xfId="4" applyFont="1" applyFill="1"/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3"/>
  <sheetViews>
    <sheetView showGridLines="0" tabSelected="1" zoomScale="85" zoomScaleNormal="85" workbookViewId="0">
      <pane xSplit="2" ySplit="7" topLeftCell="AN83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9.140625" defaultRowHeight="12.75"/>
  <cols>
    <col min="1" max="1" width="6.7109375" style="36" bestFit="1" customWidth="1"/>
    <col min="2" max="2" width="43.42578125" style="36" customWidth="1"/>
    <col min="3" max="3" width="5.140625" style="36" bestFit="1" customWidth="1"/>
    <col min="4" max="4" width="6.85546875" style="36" bestFit="1" customWidth="1"/>
    <col min="5" max="7" width="5.140625" style="36" customWidth="1"/>
    <col min="8" max="8" width="5.85546875" style="36" bestFit="1" customWidth="1"/>
    <col min="9" max="9" width="8.7109375" style="36" bestFit="1" customWidth="1"/>
    <col min="10" max="10" width="7.85546875" style="36" bestFit="1" customWidth="1"/>
    <col min="11" max="11" width="5.140625" style="36" customWidth="1"/>
    <col min="12" max="12" width="8" style="36" customWidth="1"/>
    <col min="13" max="15" width="5.140625" style="36" bestFit="1" customWidth="1"/>
    <col min="16" max="16" width="5.140625" style="36" customWidth="1"/>
    <col min="17" max="18" width="5.140625" style="36" bestFit="1" customWidth="1"/>
    <col min="19" max="19" width="7.5703125" style="36" bestFit="1" customWidth="1"/>
    <col min="20" max="20" width="5.85546875" style="36" bestFit="1" customWidth="1"/>
    <col min="21" max="21" width="6.42578125" style="36" bestFit="1" customWidth="1"/>
    <col min="22" max="22" width="5.140625" style="36" bestFit="1" customWidth="1"/>
    <col min="23" max="23" width="5.140625" style="36" customWidth="1"/>
    <col min="24" max="24" width="5.140625" style="36" bestFit="1" customWidth="1"/>
    <col min="25" max="27" width="5.140625" style="36" customWidth="1"/>
    <col min="28" max="28" width="5.140625" style="36" bestFit="1" customWidth="1"/>
    <col min="29" max="29" width="7.5703125" style="36" bestFit="1" customWidth="1"/>
    <col min="30" max="31" width="5.140625" style="36" customWidth="1"/>
    <col min="32" max="32" width="7.5703125" style="36" bestFit="1" customWidth="1"/>
    <col min="33" max="33" width="5.140625" style="36" customWidth="1"/>
    <col min="34" max="34" width="5.140625" style="36" bestFit="1" customWidth="1"/>
    <col min="35" max="36" width="5.140625" style="36" customWidth="1"/>
    <col min="37" max="39" width="5.140625" style="36" bestFit="1" customWidth="1"/>
    <col min="40" max="41" width="5.140625" style="36" customWidth="1"/>
    <col min="42" max="42" width="5.140625" style="36" bestFit="1" customWidth="1"/>
    <col min="43" max="43" width="5.140625" style="36" customWidth="1"/>
    <col min="44" max="44" width="5.85546875" style="36" bestFit="1" customWidth="1"/>
    <col min="45" max="47" width="5.140625" style="36" customWidth="1"/>
    <col min="48" max="48" width="7.5703125" style="36" bestFit="1" customWidth="1"/>
    <col min="49" max="49" width="8.7109375" style="36" bestFit="1" customWidth="1"/>
    <col min="50" max="50" width="6.85546875" style="36" bestFit="1" customWidth="1"/>
    <col min="51" max="51" width="5.140625" style="36" customWidth="1"/>
    <col min="52" max="52" width="8.7109375" style="36" bestFit="1" customWidth="1"/>
    <col min="53" max="55" width="5.140625" style="36" bestFit="1" customWidth="1"/>
    <col min="56" max="56" width="5.140625" style="36" customWidth="1"/>
    <col min="57" max="57" width="5.140625" style="36" bestFit="1" customWidth="1"/>
    <col min="58" max="58" width="6.42578125" style="36" bestFit="1" customWidth="1"/>
    <col min="59" max="59" width="7.5703125" style="36" bestFit="1" customWidth="1"/>
    <col min="60" max="60" width="6.42578125" style="36" bestFit="1" customWidth="1"/>
    <col min="61" max="61" width="5.140625" style="36" customWidth="1"/>
    <col min="62" max="62" width="6.85546875" style="36" bestFit="1" customWidth="1"/>
    <col min="63" max="63" width="15" style="77" bestFit="1" customWidth="1"/>
    <col min="64" max="16384" width="9.140625" style="36"/>
  </cols>
  <sheetData>
    <row r="1" spans="1:63" s="23" customFormat="1" ht="13.5" thickBot="1">
      <c r="A1" s="13" t="s">
        <v>78</v>
      </c>
      <c r="B1" s="15" t="s">
        <v>166</v>
      </c>
      <c r="C1" s="17" t="s">
        <v>193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9"/>
    </row>
    <row r="2" spans="1:63" s="23" customFormat="1" ht="13.5" thickBot="1">
      <c r="A2" s="14"/>
      <c r="B2" s="16"/>
      <c r="C2" s="24" t="s">
        <v>31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4" t="s">
        <v>27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4" t="s">
        <v>28</v>
      </c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6"/>
      <c r="BK2" s="20" t="s">
        <v>25</v>
      </c>
    </row>
    <row r="3" spans="1:63" s="30" customFormat="1" ht="13.5" thickBot="1">
      <c r="A3" s="14"/>
      <c r="B3" s="16"/>
      <c r="C3" s="27" t="s">
        <v>12</v>
      </c>
      <c r="D3" s="28"/>
      <c r="E3" s="28"/>
      <c r="F3" s="28"/>
      <c r="G3" s="28"/>
      <c r="H3" s="28"/>
      <c r="I3" s="28"/>
      <c r="J3" s="28"/>
      <c r="K3" s="28"/>
      <c r="L3" s="29"/>
      <c r="M3" s="27" t="s">
        <v>13</v>
      </c>
      <c r="N3" s="28"/>
      <c r="O3" s="28"/>
      <c r="P3" s="28"/>
      <c r="Q3" s="28"/>
      <c r="R3" s="28"/>
      <c r="S3" s="28"/>
      <c r="T3" s="28"/>
      <c r="U3" s="28"/>
      <c r="V3" s="29"/>
      <c r="W3" s="27" t="s">
        <v>12</v>
      </c>
      <c r="X3" s="28"/>
      <c r="Y3" s="28"/>
      <c r="Z3" s="28"/>
      <c r="AA3" s="28"/>
      <c r="AB3" s="28"/>
      <c r="AC3" s="28"/>
      <c r="AD3" s="28"/>
      <c r="AE3" s="28"/>
      <c r="AF3" s="29"/>
      <c r="AG3" s="27" t="s">
        <v>13</v>
      </c>
      <c r="AH3" s="28"/>
      <c r="AI3" s="28"/>
      <c r="AJ3" s="28"/>
      <c r="AK3" s="28"/>
      <c r="AL3" s="28"/>
      <c r="AM3" s="28"/>
      <c r="AN3" s="28"/>
      <c r="AO3" s="28"/>
      <c r="AP3" s="29"/>
      <c r="AQ3" s="27" t="s">
        <v>12</v>
      </c>
      <c r="AR3" s="28"/>
      <c r="AS3" s="28"/>
      <c r="AT3" s="28"/>
      <c r="AU3" s="28"/>
      <c r="AV3" s="28"/>
      <c r="AW3" s="28"/>
      <c r="AX3" s="28"/>
      <c r="AY3" s="28"/>
      <c r="AZ3" s="29"/>
      <c r="BA3" s="27" t="s">
        <v>13</v>
      </c>
      <c r="BB3" s="28"/>
      <c r="BC3" s="28"/>
      <c r="BD3" s="28"/>
      <c r="BE3" s="28"/>
      <c r="BF3" s="28"/>
      <c r="BG3" s="28"/>
      <c r="BH3" s="28"/>
      <c r="BI3" s="28"/>
      <c r="BJ3" s="29"/>
      <c r="BK3" s="21"/>
    </row>
    <row r="4" spans="1:63" s="30" customFormat="1">
      <c r="A4" s="14"/>
      <c r="B4" s="16"/>
      <c r="C4" s="10" t="s">
        <v>37</v>
      </c>
      <c r="D4" s="11"/>
      <c r="E4" s="11"/>
      <c r="F4" s="11"/>
      <c r="G4" s="12"/>
      <c r="H4" s="7" t="s">
        <v>38</v>
      </c>
      <c r="I4" s="8"/>
      <c r="J4" s="8"/>
      <c r="K4" s="8"/>
      <c r="L4" s="9"/>
      <c r="M4" s="10" t="s">
        <v>37</v>
      </c>
      <c r="N4" s="11"/>
      <c r="O4" s="11"/>
      <c r="P4" s="11"/>
      <c r="Q4" s="12"/>
      <c r="R4" s="7" t="s">
        <v>38</v>
      </c>
      <c r="S4" s="8"/>
      <c r="T4" s="8"/>
      <c r="U4" s="8"/>
      <c r="V4" s="9"/>
      <c r="W4" s="10" t="s">
        <v>37</v>
      </c>
      <c r="X4" s="11"/>
      <c r="Y4" s="11"/>
      <c r="Z4" s="11"/>
      <c r="AA4" s="12"/>
      <c r="AB4" s="7" t="s">
        <v>38</v>
      </c>
      <c r="AC4" s="8"/>
      <c r="AD4" s="8"/>
      <c r="AE4" s="8"/>
      <c r="AF4" s="9"/>
      <c r="AG4" s="10" t="s">
        <v>37</v>
      </c>
      <c r="AH4" s="11"/>
      <c r="AI4" s="11"/>
      <c r="AJ4" s="11"/>
      <c r="AK4" s="12"/>
      <c r="AL4" s="7" t="s">
        <v>38</v>
      </c>
      <c r="AM4" s="8"/>
      <c r="AN4" s="8"/>
      <c r="AO4" s="8"/>
      <c r="AP4" s="9"/>
      <c r="AQ4" s="10" t="s">
        <v>37</v>
      </c>
      <c r="AR4" s="11"/>
      <c r="AS4" s="11"/>
      <c r="AT4" s="11"/>
      <c r="AU4" s="12"/>
      <c r="AV4" s="7" t="s">
        <v>38</v>
      </c>
      <c r="AW4" s="8"/>
      <c r="AX4" s="8"/>
      <c r="AY4" s="8"/>
      <c r="AZ4" s="9"/>
      <c r="BA4" s="10" t="s">
        <v>37</v>
      </c>
      <c r="BB4" s="11"/>
      <c r="BC4" s="11"/>
      <c r="BD4" s="11"/>
      <c r="BE4" s="12"/>
      <c r="BF4" s="7" t="s">
        <v>38</v>
      </c>
      <c r="BG4" s="8"/>
      <c r="BH4" s="8"/>
      <c r="BI4" s="8"/>
      <c r="BJ4" s="9"/>
      <c r="BK4" s="21"/>
    </row>
    <row r="5" spans="1:63" s="30" customFormat="1" ht="15" customHeight="1">
      <c r="A5" s="14"/>
      <c r="B5" s="16"/>
      <c r="C5" s="1">
        <v>1</v>
      </c>
      <c r="D5" s="2">
        <v>2</v>
      </c>
      <c r="E5" s="2">
        <v>3</v>
      </c>
      <c r="F5" s="2">
        <v>4</v>
      </c>
      <c r="G5" s="3">
        <v>5</v>
      </c>
      <c r="H5" s="1">
        <v>1</v>
      </c>
      <c r="I5" s="2">
        <v>2</v>
      </c>
      <c r="J5" s="2">
        <v>3</v>
      </c>
      <c r="K5" s="2">
        <v>4</v>
      </c>
      <c r="L5" s="3">
        <v>5</v>
      </c>
      <c r="M5" s="1">
        <v>1</v>
      </c>
      <c r="N5" s="2">
        <v>2</v>
      </c>
      <c r="O5" s="2">
        <v>3</v>
      </c>
      <c r="P5" s="2">
        <v>4</v>
      </c>
      <c r="Q5" s="3">
        <v>5</v>
      </c>
      <c r="R5" s="1">
        <v>1</v>
      </c>
      <c r="S5" s="2">
        <v>2</v>
      </c>
      <c r="T5" s="2">
        <v>3</v>
      </c>
      <c r="U5" s="2">
        <v>4</v>
      </c>
      <c r="V5" s="3">
        <v>5</v>
      </c>
      <c r="W5" s="1">
        <v>1</v>
      </c>
      <c r="X5" s="2">
        <v>2</v>
      </c>
      <c r="Y5" s="2">
        <v>3</v>
      </c>
      <c r="Z5" s="2">
        <v>4</v>
      </c>
      <c r="AA5" s="3">
        <v>5</v>
      </c>
      <c r="AB5" s="1">
        <v>1</v>
      </c>
      <c r="AC5" s="2">
        <v>2</v>
      </c>
      <c r="AD5" s="2">
        <v>3</v>
      </c>
      <c r="AE5" s="2">
        <v>4</v>
      </c>
      <c r="AF5" s="3">
        <v>5</v>
      </c>
      <c r="AG5" s="1">
        <v>1</v>
      </c>
      <c r="AH5" s="2">
        <v>2</v>
      </c>
      <c r="AI5" s="2">
        <v>3</v>
      </c>
      <c r="AJ5" s="2">
        <v>4</v>
      </c>
      <c r="AK5" s="3">
        <v>5</v>
      </c>
      <c r="AL5" s="1">
        <v>1</v>
      </c>
      <c r="AM5" s="2">
        <v>2</v>
      </c>
      <c r="AN5" s="2">
        <v>3</v>
      </c>
      <c r="AO5" s="2">
        <v>4</v>
      </c>
      <c r="AP5" s="3">
        <v>5</v>
      </c>
      <c r="AQ5" s="1">
        <v>1</v>
      </c>
      <c r="AR5" s="2">
        <v>2</v>
      </c>
      <c r="AS5" s="2">
        <v>3</v>
      </c>
      <c r="AT5" s="2">
        <v>4</v>
      </c>
      <c r="AU5" s="3">
        <v>5</v>
      </c>
      <c r="AV5" s="1">
        <v>1</v>
      </c>
      <c r="AW5" s="2">
        <v>2</v>
      </c>
      <c r="AX5" s="2">
        <v>3</v>
      </c>
      <c r="AY5" s="2">
        <v>4</v>
      </c>
      <c r="AZ5" s="3">
        <v>5</v>
      </c>
      <c r="BA5" s="1">
        <v>1</v>
      </c>
      <c r="BB5" s="2">
        <v>2</v>
      </c>
      <c r="BC5" s="2">
        <v>3</v>
      </c>
      <c r="BD5" s="2">
        <v>4</v>
      </c>
      <c r="BE5" s="3">
        <v>5</v>
      </c>
      <c r="BF5" s="1">
        <v>1</v>
      </c>
      <c r="BG5" s="2">
        <v>2</v>
      </c>
      <c r="BH5" s="2">
        <v>3</v>
      </c>
      <c r="BI5" s="2">
        <v>4</v>
      </c>
      <c r="BJ5" s="3">
        <v>5</v>
      </c>
      <c r="BK5" s="22"/>
    </row>
    <row r="6" spans="1:63">
      <c r="A6" s="31" t="s">
        <v>0</v>
      </c>
      <c r="B6" s="32" t="s">
        <v>6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5"/>
    </row>
    <row r="7" spans="1:63">
      <c r="A7" s="31" t="s">
        <v>79</v>
      </c>
      <c r="B7" s="37" t="s">
        <v>14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5"/>
    </row>
    <row r="8" spans="1:63">
      <c r="A8" s="31"/>
      <c r="B8" s="38" t="s">
        <v>39</v>
      </c>
      <c r="C8" s="39"/>
      <c r="D8" s="40"/>
      <c r="E8" s="40"/>
      <c r="F8" s="40"/>
      <c r="G8" s="41"/>
      <c r="H8" s="39"/>
      <c r="I8" s="40"/>
      <c r="J8" s="40"/>
      <c r="K8" s="40"/>
      <c r="L8" s="41"/>
      <c r="M8" s="39"/>
      <c r="N8" s="40"/>
      <c r="O8" s="40"/>
      <c r="P8" s="40"/>
      <c r="Q8" s="41"/>
      <c r="R8" s="39"/>
      <c r="S8" s="40"/>
      <c r="T8" s="40"/>
      <c r="U8" s="40"/>
      <c r="V8" s="41"/>
      <c r="W8" s="39"/>
      <c r="X8" s="40"/>
      <c r="Y8" s="40"/>
      <c r="Z8" s="40"/>
      <c r="AA8" s="41"/>
      <c r="AB8" s="39"/>
      <c r="AC8" s="40"/>
      <c r="AD8" s="40"/>
      <c r="AE8" s="40"/>
      <c r="AF8" s="41"/>
      <c r="AG8" s="39"/>
      <c r="AH8" s="40"/>
      <c r="AI8" s="40"/>
      <c r="AJ8" s="40"/>
      <c r="AK8" s="41"/>
      <c r="AL8" s="39"/>
      <c r="AM8" s="40"/>
      <c r="AN8" s="40"/>
      <c r="AO8" s="40"/>
      <c r="AP8" s="41"/>
      <c r="AQ8" s="39"/>
      <c r="AR8" s="40"/>
      <c r="AS8" s="40"/>
      <c r="AT8" s="40"/>
      <c r="AU8" s="41"/>
      <c r="AV8" s="39"/>
      <c r="AW8" s="40"/>
      <c r="AX8" s="40"/>
      <c r="AY8" s="40"/>
      <c r="AZ8" s="41"/>
      <c r="BA8" s="39"/>
      <c r="BB8" s="40"/>
      <c r="BC8" s="40"/>
      <c r="BD8" s="40"/>
      <c r="BE8" s="41"/>
      <c r="BF8" s="39"/>
      <c r="BG8" s="40"/>
      <c r="BH8" s="40"/>
      <c r="BI8" s="40"/>
      <c r="BJ8" s="41"/>
      <c r="BK8" s="42"/>
    </row>
    <row r="9" spans="1:63">
      <c r="A9" s="31"/>
      <c r="B9" s="43" t="s">
        <v>103</v>
      </c>
      <c r="C9" s="44">
        <v>0</v>
      </c>
      <c r="D9" s="44">
        <v>334.94347384835351</v>
      </c>
      <c r="E9" s="44">
        <v>0</v>
      </c>
      <c r="F9" s="44">
        <v>0</v>
      </c>
      <c r="G9" s="44">
        <v>0</v>
      </c>
      <c r="H9" s="44">
        <v>0.2723317959339</v>
      </c>
      <c r="I9" s="44">
        <v>3979.9096431053408</v>
      </c>
      <c r="J9" s="44">
        <v>744.00431789645029</v>
      </c>
      <c r="K9" s="44">
        <v>0</v>
      </c>
      <c r="L9" s="44">
        <v>24.289845988771702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6.5661412547600009E-2</v>
      </c>
      <c r="S9" s="44">
        <v>1.9080765177418</v>
      </c>
      <c r="T9" s="44">
        <v>25.082894727999999</v>
      </c>
      <c r="U9" s="44">
        <v>0</v>
      </c>
      <c r="V9" s="44">
        <v>0.1155965475805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5.8605656354599994E-2</v>
      </c>
      <c r="AC9" s="44">
        <v>68.249155211676694</v>
      </c>
      <c r="AD9" s="44">
        <v>0</v>
      </c>
      <c r="AE9" s="44">
        <v>0</v>
      </c>
      <c r="AF9" s="44">
        <v>14.442206424676002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0.3847493336128</v>
      </c>
      <c r="AQ9" s="44">
        <v>0</v>
      </c>
      <c r="AR9" s="44">
        <v>52.92</v>
      </c>
      <c r="AS9" s="44">
        <v>0</v>
      </c>
      <c r="AT9" s="44">
        <v>0</v>
      </c>
      <c r="AU9" s="44">
        <v>0</v>
      </c>
      <c r="AV9" s="44">
        <v>1.0232590759634002</v>
      </c>
      <c r="AW9" s="44">
        <v>2422.0406636556672</v>
      </c>
      <c r="AX9" s="44">
        <v>513.33509801409627</v>
      </c>
      <c r="AY9" s="44">
        <v>0</v>
      </c>
      <c r="AZ9" s="44">
        <v>22.775672474158696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0.11783418603110003</v>
      </c>
      <c r="BG9" s="44">
        <v>5.9149856842579016</v>
      </c>
      <c r="BH9" s="44">
        <v>0</v>
      </c>
      <c r="BI9" s="44">
        <v>0</v>
      </c>
      <c r="BJ9" s="44">
        <v>2.8516885629675</v>
      </c>
      <c r="BK9" s="45">
        <f>SUM(C9:BJ9)</f>
        <v>8214.7057601201814</v>
      </c>
    </row>
    <row r="10" spans="1:63">
      <c r="A10" s="31"/>
      <c r="B10" s="43" t="s">
        <v>104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0.22884943638629998</v>
      </c>
      <c r="I10" s="44">
        <v>592.28083593215774</v>
      </c>
      <c r="J10" s="44">
        <v>148.2299847078383</v>
      </c>
      <c r="K10" s="44">
        <v>0</v>
      </c>
      <c r="L10" s="44">
        <v>4.2427985308060006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3.7101054225400006E-2</v>
      </c>
      <c r="S10" s="44">
        <v>0</v>
      </c>
      <c r="T10" s="44">
        <v>1.1419887172903</v>
      </c>
      <c r="U10" s="44">
        <v>0</v>
      </c>
      <c r="V10" s="44">
        <v>2.1932546451500001E-2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5.3808508709000001E-3</v>
      </c>
      <c r="AC10" s="44">
        <v>2.5136244414192004</v>
      </c>
      <c r="AD10" s="44">
        <v>0</v>
      </c>
      <c r="AE10" s="44">
        <v>0</v>
      </c>
      <c r="AF10" s="44">
        <v>0.63058949258050001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0.55280989135169989</v>
      </c>
      <c r="AW10" s="44">
        <v>31.041462030837998</v>
      </c>
      <c r="AX10" s="44">
        <v>0</v>
      </c>
      <c r="AY10" s="44">
        <v>0</v>
      </c>
      <c r="AZ10" s="44">
        <v>11.207918024611496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0.10792766625680002</v>
      </c>
      <c r="BG10" s="44">
        <v>104.699417467548</v>
      </c>
      <c r="BH10" s="44">
        <v>0</v>
      </c>
      <c r="BI10" s="44">
        <v>0</v>
      </c>
      <c r="BJ10" s="44">
        <v>0.67923711832229994</v>
      </c>
      <c r="BK10" s="45">
        <f>SUM(C10:BJ10)</f>
        <v>897.62185790895433</v>
      </c>
    </row>
    <row r="11" spans="1:63">
      <c r="A11" s="31"/>
      <c r="B11" s="38" t="s">
        <v>88</v>
      </c>
      <c r="C11" s="44">
        <f t="shared" ref="C11:BJ11" si="0">SUM(C9:C10)</f>
        <v>0</v>
      </c>
      <c r="D11" s="44">
        <f t="shared" si="0"/>
        <v>334.94347384835351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0.50118123232019995</v>
      </c>
      <c r="I11" s="44">
        <f t="shared" si="0"/>
        <v>4572.1904790374983</v>
      </c>
      <c r="J11" s="44">
        <f t="shared" si="0"/>
        <v>892.23430260428859</v>
      </c>
      <c r="K11" s="44">
        <f t="shared" si="0"/>
        <v>0</v>
      </c>
      <c r="L11" s="44">
        <f t="shared" si="0"/>
        <v>28.532644519577701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0.10276246677300002</v>
      </c>
      <c r="S11" s="44">
        <f t="shared" si="0"/>
        <v>1.9080765177418</v>
      </c>
      <c r="T11" s="44">
        <f t="shared" si="0"/>
        <v>26.224883445290299</v>
      </c>
      <c r="U11" s="44">
        <f t="shared" si="0"/>
        <v>0</v>
      </c>
      <c r="V11" s="44">
        <f t="shared" si="0"/>
        <v>0.137529094032</v>
      </c>
      <c r="W11" s="44">
        <f t="shared" si="0"/>
        <v>0</v>
      </c>
      <c r="X11" s="44">
        <f t="shared" si="0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6.3986507225499992E-2</v>
      </c>
      <c r="AC11" s="44">
        <f t="shared" si="0"/>
        <v>70.76277965309589</v>
      </c>
      <c r="AD11" s="44">
        <f t="shared" si="0"/>
        <v>0</v>
      </c>
      <c r="AE11" s="44">
        <f t="shared" si="0"/>
        <v>0</v>
      </c>
      <c r="AF11" s="44">
        <f t="shared" si="0"/>
        <v>15.072795917256501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44">
        <f t="shared" si="0"/>
        <v>0</v>
      </c>
      <c r="AK11" s="44">
        <f t="shared" si="0"/>
        <v>0</v>
      </c>
      <c r="AL11" s="44">
        <f t="shared" si="0"/>
        <v>0</v>
      </c>
      <c r="AM11" s="44">
        <f t="shared" si="0"/>
        <v>0</v>
      </c>
      <c r="AN11" s="44">
        <f t="shared" si="0"/>
        <v>0</v>
      </c>
      <c r="AO11" s="44">
        <f t="shared" si="0"/>
        <v>0</v>
      </c>
      <c r="AP11" s="44">
        <f t="shared" si="0"/>
        <v>0.3847493336128</v>
      </c>
      <c r="AQ11" s="44">
        <f t="shared" si="0"/>
        <v>0</v>
      </c>
      <c r="AR11" s="44">
        <f t="shared" si="0"/>
        <v>52.92</v>
      </c>
      <c r="AS11" s="44">
        <f t="shared" si="0"/>
        <v>0</v>
      </c>
      <c r="AT11" s="44">
        <f t="shared" si="0"/>
        <v>0</v>
      </c>
      <c r="AU11" s="44">
        <f t="shared" si="0"/>
        <v>0</v>
      </c>
      <c r="AV11" s="44">
        <f t="shared" si="0"/>
        <v>1.5760689673151</v>
      </c>
      <c r="AW11" s="44">
        <f t="shared" si="0"/>
        <v>2453.0821256865052</v>
      </c>
      <c r="AX11" s="44">
        <f t="shared" si="0"/>
        <v>513.33509801409627</v>
      </c>
      <c r="AY11" s="44">
        <f t="shared" si="0"/>
        <v>0</v>
      </c>
      <c r="AZ11" s="44">
        <f t="shared" si="0"/>
        <v>33.983590498770191</v>
      </c>
      <c r="BA11" s="44">
        <f t="shared" si="0"/>
        <v>0</v>
      </c>
      <c r="BB11" s="44">
        <f t="shared" si="0"/>
        <v>0</v>
      </c>
      <c r="BC11" s="44">
        <f t="shared" si="0"/>
        <v>0</v>
      </c>
      <c r="BD11" s="44">
        <f t="shared" si="0"/>
        <v>0</v>
      </c>
      <c r="BE11" s="44">
        <f t="shared" si="0"/>
        <v>0</v>
      </c>
      <c r="BF11" s="44">
        <f t="shared" si="0"/>
        <v>0.22576185228790005</v>
      </c>
      <c r="BG11" s="44">
        <f t="shared" si="0"/>
        <v>110.6144031518059</v>
      </c>
      <c r="BH11" s="44">
        <f t="shared" si="0"/>
        <v>0</v>
      </c>
      <c r="BI11" s="44">
        <f t="shared" si="0"/>
        <v>0</v>
      </c>
      <c r="BJ11" s="44">
        <f t="shared" si="0"/>
        <v>3.5309256812898</v>
      </c>
      <c r="BK11" s="46">
        <f>SUM(BK9:BK10)</f>
        <v>9112.3276180291359</v>
      </c>
    </row>
    <row r="12" spans="1:63">
      <c r="A12" s="31" t="s">
        <v>80</v>
      </c>
      <c r="B12" s="37" t="s">
        <v>3</v>
      </c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9"/>
    </row>
    <row r="13" spans="1:63">
      <c r="A13" s="31"/>
      <c r="B13" s="38" t="s">
        <v>39</v>
      </c>
      <c r="C13" s="50"/>
      <c r="D13" s="44"/>
      <c r="E13" s="44"/>
      <c r="F13" s="44"/>
      <c r="G13" s="51"/>
      <c r="H13" s="50"/>
      <c r="I13" s="44"/>
      <c r="J13" s="44"/>
      <c r="K13" s="44"/>
      <c r="L13" s="51"/>
      <c r="M13" s="50"/>
      <c r="N13" s="44"/>
      <c r="O13" s="44"/>
      <c r="P13" s="44"/>
      <c r="Q13" s="51"/>
      <c r="R13" s="50"/>
      <c r="S13" s="44"/>
      <c r="T13" s="44"/>
      <c r="U13" s="44"/>
      <c r="V13" s="51"/>
      <c r="W13" s="50"/>
      <c r="X13" s="44"/>
      <c r="Y13" s="44"/>
      <c r="Z13" s="44"/>
      <c r="AA13" s="51"/>
      <c r="AB13" s="50"/>
      <c r="AC13" s="44"/>
      <c r="AD13" s="44"/>
      <c r="AE13" s="44"/>
      <c r="AF13" s="51"/>
      <c r="AG13" s="50"/>
      <c r="AH13" s="44"/>
      <c r="AI13" s="44"/>
      <c r="AJ13" s="44"/>
      <c r="AK13" s="51"/>
      <c r="AL13" s="50"/>
      <c r="AM13" s="44"/>
      <c r="AN13" s="44"/>
      <c r="AO13" s="44"/>
      <c r="AP13" s="51"/>
      <c r="AQ13" s="50"/>
      <c r="AR13" s="44"/>
      <c r="AS13" s="44"/>
      <c r="AT13" s="44"/>
      <c r="AU13" s="51"/>
      <c r="AV13" s="50"/>
      <c r="AW13" s="44"/>
      <c r="AX13" s="44"/>
      <c r="AY13" s="44"/>
      <c r="AZ13" s="51"/>
      <c r="BA13" s="50"/>
      <c r="BB13" s="44"/>
      <c r="BC13" s="44"/>
      <c r="BD13" s="44"/>
      <c r="BE13" s="51"/>
      <c r="BF13" s="50"/>
      <c r="BG13" s="44"/>
      <c r="BH13" s="44"/>
      <c r="BI13" s="44"/>
      <c r="BJ13" s="51"/>
      <c r="BK13" s="52"/>
    </row>
    <row r="14" spans="1:63">
      <c r="A14" s="31"/>
      <c r="B14" s="38" t="s">
        <v>105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0.11313639316040001</v>
      </c>
      <c r="I14" s="44">
        <v>125.0350166121288</v>
      </c>
      <c r="J14" s="44">
        <v>0</v>
      </c>
      <c r="K14" s="44">
        <v>0</v>
      </c>
      <c r="L14" s="44">
        <v>0.34656958009640004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3.9960711741500003E-2</v>
      </c>
      <c r="S14" s="44">
        <v>0</v>
      </c>
      <c r="T14" s="44">
        <v>0</v>
      </c>
      <c r="U14" s="44">
        <v>0</v>
      </c>
      <c r="V14" s="44">
        <v>2.1572698225700002E-2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7.7505838700000004E-5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1.1078422878360994</v>
      </c>
      <c r="AW14" s="44">
        <v>174.51408135806224</v>
      </c>
      <c r="AX14" s="44">
        <v>0</v>
      </c>
      <c r="AY14" s="44">
        <v>0</v>
      </c>
      <c r="AZ14" s="44">
        <v>229.69935368605374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4.9423558644700008E-2</v>
      </c>
      <c r="BG14" s="44">
        <v>11.1768912374515</v>
      </c>
      <c r="BH14" s="44">
        <v>0</v>
      </c>
      <c r="BI14" s="44">
        <v>0</v>
      </c>
      <c r="BJ14" s="44">
        <v>10.482879219127902</v>
      </c>
      <c r="BK14" s="46">
        <f>SUM(C14:BJ14)</f>
        <v>552.58680484836759</v>
      </c>
    </row>
    <row r="15" spans="1:63">
      <c r="A15" s="31"/>
      <c r="B15" s="38" t="s">
        <v>89</v>
      </c>
      <c r="C15" s="50">
        <f>SUM(C14)</f>
        <v>0</v>
      </c>
      <c r="D15" s="50">
        <f t="shared" ref="D15:BJ15" si="1">SUM(D14)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0.11313639316040001</v>
      </c>
      <c r="I15" s="50">
        <f t="shared" si="1"/>
        <v>125.0350166121288</v>
      </c>
      <c r="J15" s="50">
        <f t="shared" si="1"/>
        <v>0</v>
      </c>
      <c r="K15" s="50">
        <f t="shared" si="1"/>
        <v>0</v>
      </c>
      <c r="L15" s="50">
        <f t="shared" si="1"/>
        <v>0.34656958009640004</v>
      </c>
      <c r="M15" s="50">
        <f t="shared" si="1"/>
        <v>0</v>
      </c>
      <c r="N15" s="50">
        <f t="shared" si="1"/>
        <v>0</v>
      </c>
      <c r="O15" s="50">
        <f t="shared" si="1"/>
        <v>0</v>
      </c>
      <c r="P15" s="50">
        <f t="shared" si="1"/>
        <v>0</v>
      </c>
      <c r="Q15" s="50">
        <f t="shared" si="1"/>
        <v>0</v>
      </c>
      <c r="R15" s="50">
        <f t="shared" si="1"/>
        <v>3.9960711741500003E-2</v>
      </c>
      <c r="S15" s="50">
        <f t="shared" si="1"/>
        <v>0</v>
      </c>
      <c r="T15" s="50">
        <f t="shared" si="1"/>
        <v>0</v>
      </c>
      <c r="U15" s="50">
        <f t="shared" si="1"/>
        <v>0</v>
      </c>
      <c r="V15" s="50">
        <f t="shared" si="1"/>
        <v>2.1572698225700002E-2</v>
      </c>
      <c r="W15" s="50">
        <f t="shared" si="1"/>
        <v>0</v>
      </c>
      <c r="X15" s="50">
        <f t="shared" si="1"/>
        <v>0</v>
      </c>
      <c r="Y15" s="50">
        <f t="shared" si="1"/>
        <v>0</v>
      </c>
      <c r="Z15" s="50">
        <f t="shared" si="1"/>
        <v>0</v>
      </c>
      <c r="AA15" s="50">
        <f t="shared" si="1"/>
        <v>0</v>
      </c>
      <c r="AB15" s="50">
        <f t="shared" si="1"/>
        <v>0</v>
      </c>
      <c r="AC15" s="50">
        <f t="shared" si="1"/>
        <v>0</v>
      </c>
      <c r="AD15" s="50">
        <f t="shared" si="1"/>
        <v>0</v>
      </c>
      <c r="AE15" s="50">
        <f t="shared" si="1"/>
        <v>0</v>
      </c>
      <c r="AF15" s="50">
        <f t="shared" si="1"/>
        <v>7.7505838700000004E-5</v>
      </c>
      <c r="AG15" s="50">
        <f t="shared" si="1"/>
        <v>0</v>
      </c>
      <c r="AH15" s="50">
        <f t="shared" si="1"/>
        <v>0</v>
      </c>
      <c r="AI15" s="50">
        <f t="shared" si="1"/>
        <v>0</v>
      </c>
      <c r="AJ15" s="50">
        <f t="shared" si="1"/>
        <v>0</v>
      </c>
      <c r="AK15" s="50">
        <f t="shared" si="1"/>
        <v>0</v>
      </c>
      <c r="AL15" s="50">
        <f t="shared" si="1"/>
        <v>0</v>
      </c>
      <c r="AM15" s="50">
        <f t="shared" si="1"/>
        <v>0</v>
      </c>
      <c r="AN15" s="50">
        <f t="shared" si="1"/>
        <v>0</v>
      </c>
      <c r="AO15" s="50">
        <f t="shared" si="1"/>
        <v>0</v>
      </c>
      <c r="AP15" s="50">
        <f t="shared" si="1"/>
        <v>0</v>
      </c>
      <c r="AQ15" s="50">
        <f t="shared" si="1"/>
        <v>0</v>
      </c>
      <c r="AR15" s="50">
        <f t="shared" si="1"/>
        <v>0</v>
      </c>
      <c r="AS15" s="50">
        <f t="shared" si="1"/>
        <v>0</v>
      </c>
      <c r="AT15" s="50">
        <f t="shared" si="1"/>
        <v>0</v>
      </c>
      <c r="AU15" s="50">
        <f t="shared" si="1"/>
        <v>0</v>
      </c>
      <c r="AV15" s="50">
        <f t="shared" si="1"/>
        <v>1.1078422878360994</v>
      </c>
      <c r="AW15" s="50">
        <f t="shared" si="1"/>
        <v>174.51408135806224</v>
      </c>
      <c r="AX15" s="50">
        <f t="shared" si="1"/>
        <v>0</v>
      </c>
      <c r="AY15" s="50">
        <f t="shared" si="1"/>
        <v>0</v>
      </c>
      <c r="AZ15" s="50">
        <f t="shared" si="1"/>
        <v>229.69935368605374</v>
      </c>
      <c r="BA15" s="50">
        <f t="shared" si="1"/>
        <v>0</v>
      </c>
      <c r="BB15" s="50">
        <f t="shared" si="1"/>
        <v>0</v>
      </c>
      <c r="BC15" s="50">
        <f t="shared" si="1"/>
        <v>0</v>
      </c>
      <c r="BD15" s="50">
        <f t="shared" si="1"/>
        <v>0</v>
      </c>
      <c r="BE15" s="50">
        <f t="shared" si="1"/>
        <v>0</v>
      </c>
      <c r="BF15" s="50">
        <f t="shared" si="1"/>
        <v>4.9423558644700008E-2</v>
      </c>
      <c r="BG15" s="50">
        <f t="shared" si="1"/>
        <v>11.1768912374515</v>
      </c>
      <c r="BH15" s="50">
        <f t="shared" si="1"/>
        <v>0</v>
      </c>
      <c r="BI15" s="50">
        <f t="shared" si="1"/>
        <v>0</v>
      </c>
      <c r="BJ15" s="50">
        <f t="shared" si="1"/>
        <v>10.482879219127902</v>
      </c>
      <c r="BK15" s="52">
        <f>SUM(C15:BJ15)</f>
        <v>552.58680484836759</v>
      </c>
    </row>
    <row r="16" spans="1:63">
      <c r="A16" s="31"/>
      <c r="B16" s="38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45"/>
    </row>
    <row r="17" spans="1:63">
      <c r="A17" s="31" t="s">
        <v>81</v>
      </c>
      <c r="B17" s="37" t="s">
        <v>10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9"/>
    </row>
    <row r="18" spans="1:63">
      <c r="A18" s="31"/>
      <c r="B18" s="38" t="s">
        <v>39</v>
      </c>
      <c r="C18" s="50"/>
      <c r="D18" s="44"/>
      <c r="E18" s="44"/>
      <c r="F18" s="44"/>
      <c r="G18" s="51"/>
      <c r="H18" s="50"/>
      <c r="I18" s="44"/>
      <c r="J18" s="44"/>
      <c r="K18" s="44"/>
      <c r="L18" s="51"/>
      <c r="M18" s="50"/>
      <c r="N18" s="44"/>
      <c r="O18" s="44"/>
      <c r="P18" s="44"/>
      <c r="Q18" s="51"/>
      <c r="R18" s="50"/>
      <c r="S18" s="44"/>
      <c r="T18" s="44"/>
      <c r="U18" s="44"/>
      <c r="V18" s="51"/>
      <c r="W18" s="50"/>
      <c r="X18" s="44"/>
      <c r="Y18" s="44"/>
      <c r="Z18" s="44"/>
      <c r="AA18" s="51"/>
      <c r="AB18" s="50"/>
      <c r="AC18" s="44"/>
      <c r="AD18" s="44"/>
      <c r="AE18" s="44"/>
      <c r="AF18" s="51"/>
      <c r="AG18" s="50"/>
      <c r="AH18" s="44"/>
      <c r="AI18" s="44"/>
      <c r="AJ18" s="44"/>
      <c r="AK18" s="51"/>
      <c r="AL18" s="50"/>
      <c r="AM18" s="44"/>
      <c r="AN18" s="44"/>
      <c r="AO18" s="44"/>
      <c r="AP18" s="51"/>
      <c r="AQ18" s="50"/>
      <c r="AR18" s="44"/>
      <c r="AS18" s="44"/>
      <c r="AT18" s="44"/>
      <c r="AU18" s="51"/>
      <c r="AV18" s="50"/>
      <c r="AW18" s="44"/>
      <c r="AX18" s="44"/>
      <c r="AY18" s="44"/>
      <c r="AZ18" s="51"/>
      <c r="BA18" s="50"/>
      <c r="BB18" s="44"/>
      <c r="BC18" s="44"/>
      <c r="BD18" s="44"/>
      <c r="BE18" s="51"/>
      <c r="BF18" s="50"/>
      <c r="BG18" s="44"/>
      <c r="BH18" s="44"/>
      <c r="BI18" s="44"/>
      <c r="BJ18" s="51"/>
      <c r="BK18" s="52"/>
    </row>
    <row r="19" spans="1:63">
      <c r="A19" s="31"/>
      <c r="B19" s="38" t="s">
        <v>106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1.7017785483000002E-3</v>
      </c>
      <c r="I19" s="44">
        <v>163.51114215409643</v>
      </c>
      <c r="J19" s="44">
        <v>0</v>
      </c>
      <c r="K19" s="44">
        <v>0</v>
      </c>
      <c r="L19" s="44">
        <v>6.2398546774099999E-2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28.362975806451601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8.027984980620001E-2</v>
      </c>
      <c r="AW19" s="44">
        <v>0.22548090322570002</v>
      </c>
      <c r="AX19" s="44">
        <v>0</v>
      </c>
      <c r="AY19" s="44">
        <v>0</v>
      </c>
      <c r="AZ19" s="44">
        <v>2.2541602379348005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6.8884415935399998E-2</v>
      </c>
      <c r="BG19" s="44">
        <v>0</v>
      </c>
      <c r="BH19" s="44">
        <v>0</v>
      </c>
      <c r="BI19" s="44">
        <v>0</v>
      </c>
      <c r="BJ19" s="44">
        <v>0</v>
      </c>
      <c r="BK19" s="52">
        <f t="shared" ref="BK19:BK50" si="2">SUM(C19:BJ19)</f>
        <v>194.56702369277252</v>
      </c>
    </row>
    <row r="20" spans="1:63">
      <c r="A20" s="31"/>
      <c r="B20" s="38" t="s">
        <v>107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1.016621935E-4</v>
      </c>
      <c r="I20" s="44">
        <v>19.447094789386899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2.1814104322299997E-2</v>
      </c>
      <c r="AW20" s="44">
        <v>5.5759794914190994</v>
      </c>
      <c r="AX20" s="44">
        <v>0</v>
      </c>
      <c r="AY20" s="44">
        <v>0</v>
      </c>
      <c r="AZ20" s="44">
        <v>7.6749428605800007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1.0126068387E-2</v>
      </c>
      <c r="BG20" s="44">
        <v>0</v>
      </c>
      <c r="BH20" s="44">
        <v>0</v>
      </c>
      <c r="BI20" s="44">
        <v>0</v>
      </c>
      <c r="BJ20" s="44">
        <v>0</v>
      </c>
      <c r="BK20" s="52">
        <f t="shared" si="2"/>
        <v>32.730058976288802</v>
      </c>
    </row>
    <row r="21" spans="1:63">
      <c r="A21" s="31"/>
      <c r="B21" s="38" t="s">
        <v>108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1.1317706451599999E-2</v>
      </c>
      <c r="I21" s="44">
        <v>28.790786049386998</v>
      </c>
      <c r="J21" s="44">
        <v>0</v>
      </c>
      <c r="K21" s="44">
        <v>0</v>
      </c>
      <c r="L21" s="44">
        <v>0.62247385483869999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19.8522230880967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0.2696800936125</v>
      </c>
      <c r="AW21" s="44">
        <v>28.201678041967504</v>
      </c>
      <c r="AX21" s="44">
        <v>0</v>
      </c>
      <c r="AY21" s="44">
        <v>0</v>
      </c>
      <c r="AZ21" s="44">
        <v>8.5720833877415004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52">
        <f t="shared" si="2"/>
        <v>86.320242222095501</v>
      </c>
    </row>
    <row r="22" spans="1:63">
      <c r="A22" s="31"/>
      <c r="B22" s="38" t="s">
        <v>109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2.2322465516099999E-2</v>
      </c>
      <c r="I22" s="44">
        <v>113.5861786245159</v>
      </c>
      <c r="J22" s="44">
        <v>0</v>
      </c>
      <c r="K22" s="44">
        <v>0</v>
      </c>
      <c r="L22" s="44">
        <v>1.7845965708708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45.070405024451496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2.69783282256E-2</v>
      </c>
      <c r="AW22" s="44">
        <v>3.9182042565160002</v>
      </c>
      <c r="AX22" s="44">
        <v>0</v>
      </c>
      <c r="AY22" s="44">
        <v>0</v>
      </c>
      <c r="AZ22" s="44">
        <v>6.8773398608381004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52">
        <f t="shared" si="2"/>
        <v>171.28602513093398</v>
      </c>
    </row>
    <row r="23" spans="1:63">
      <c r="A23" s="31"/>
      <c r="B23" s="38" t="s">
        <v>110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4.1282762483700004E-2</v>
      </c>
      <c r="I23" s="44">
        <v>15.482807516128901</v>
      </c>
      <c r="J23" s="44">
        <v>0</v>
      </c>
      <c r="K23" s="44">
        <v>0</v>
      </c>
      <c r="L23" s="44">
        <v>1.3044123548383999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0.28121548387090001</v>
      </c>
      <c r="AD23" s="44">
        <v>0</v>
      </c>
      <c r="AE23" s="44">
        <v>0</v>
      </c>
      <c r="AF23" s="44">
        <v>0.28121548387090001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1.1756255767728003</v>
      </c>
      <c r="AW23" s="44">
        <v>1.8510485176445</v>
      </c>
      <c r="AX23" s="44">
        <v>0</v>
      </c>
      <c r="AY23" s="44">
        <v>0</v>
      </c>
      <c r="AZ23" s="44">
        <v>14.370111225803003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1.01237574193E-2</v>
      </c>
      <c r="BG23" s="44">
        <v>8.43646451612E-2</v>
      </c>
      <c r="BH23" s="44">
        <v>0</v>
      </c>
      <c r="BI23" s="44">
        <v>0</v>
      </c>
      <c r="BJ23" s="44">
        <v>0</v>
      </c>
      <c r="BK23" s="52">
        <f t="shared" si="2"/>
        <v>34.882207323993605</v>
      </c>
    </row>
    <row r="24" spans="1:63">
      <c r="A24" s="31"/>
      <c r="B24" s="38" t="s">
        <v>111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9.5383929032000006E-3</v>
      </c>
      <c r="I24" s="44">
        <v>158.44772172316101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2.3565441290322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0.12143361258060001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0.14271416370939999</v>
      </c>
      <c r="AW24" s="44">
        <v>0</v>
      </c>
      <c r="AX24" s="44">
        <v>0</v>
      </c>
      <c r="AY24" s="44">
        <v>0</v>
      </c>
      <c r="AZ24" s="44">
        <v>3.3964641808705003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1.11932677419E-2</v>
      </c>
      <c r="BG24" s="44">
        <v>0</v>
      </c>
      <c r="BH24" s="44">
        <v>0</v>
      </c>
      <c r="BI24" s="44">
        <v>0</v>
      </c>
      <c r="BJ24" s="44">
        <v>0</v>
      </c>
      <c r="BK24" s="52">
        <f t="shared" si="2"/>
        <v>164.48560946999882</v>
      </c>
    </row>
    <row r="25" spans="1:63">
      <c r="A25" s="31"/>
      <c r="B25" s="38" t="s">
        <v>112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0.19949872709629998</v>
      </c>
      <c r="I25" s="44">
        <v>1.8406263491931998</v>
      </c>
      <c r="J25" s="44">
        <v>0</v>
      </c>
      <c r="K25" s="44">
        <v>0</v>
      </c>
      <c r="L25" s="44">
        <v>5.3637010948060997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5.7002983869999997E-4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2.5003506980318004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1.8619414368990004</v>
      </c>
      <c r="AW25" s="44">
        <v>9.0310613987414019</v>
      </c>
      <c r="AX25" s="44">
        <v>0</v>
      </c>
      <c r="AY25" s="44">
        <v>0</v>
      </c>
      <c r="AZ25" s="44">
        <v>50.488203011216868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1.1853539225804</v>
      </c>
      <c r="BG25" s="44">
        <v>0.1131062903225</v>
      </c>
      <c r="BH25" s="44">
        <v>0</v>
      </c>
      <c r="BI25" s="44">
        <v>0</v>
      </c>
      <c r="BJ25" s="44">
        <v>5.0332299193547003</v>
      </c>
      <c r="BK25" s="52">
        <f t="shared" si="2"/>
        <v>77.617642878080972</v>
      </c>
    </row>
    <row r="26" spans="1:63">
      <c r="A26" s="31"/>
      <c r="B26" s="38" t="s">
        <v>113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1.09157880644E-2</v>
      </c>
      <c r="I26" s="44">
        <v>0</v>
      </c>
      <c r="J26" s="44">
        <v>0</v>
      </c>
      <c r="K26" s="44">
        <v>0</v>
      </c>
      <c r="L26" s="44">
        <v>0.3332187935482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1.0365173451600001E-2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2.1860287145155999</v>
      </c>
      <c r="AW26" s="44">
        <v>7.6596619709675</v>
      </c>
      <c r="AX26" s="44">
        <v>0</v>
      </c>
      <c r="AY26" s="44">
        <v>0</v>
      </c>
      <c r="AZ26" s="44">
        <v>43.221725962256507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2.4075754193400002E-2</v>
      </c>
      <c r="BG26" s="44">
        <v>0</v>
      </c>
      <c r="BH26" s="44">
        <v>0</v>
      </c>
      <c r="BI26" s="44">
        <v>0</v>
      </c>
      <c r="BJ26" s="44">
        <v>0</v>
      </c>
      <c r="BK26" s="52">
        <f t="shared" si="2"/>
        <v>53.4459921569972</v>
      </c>
    </row>
    <row r="27" spans="1:63">
      <c r="A27" s="31"/>
      <c r="B27" s="38" t="s">
        <v>114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5.8768279838599995E-2</v>
      </c>
      <c r="I27" s="44">
        <v>1.4429033785483001</v>
      </c>
      <c r="J27" s="44">
        <v>0</v>
      </c>
      <c r="K27" s="44">
        <v>0</v>
      </c>
      <c r="L27" s="44">
        <v>1.7910332903224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7.9737538064299993E-2</v>
      </c>
      <c r="AW27" s="44">
        <v>0</v>
      </c>
      <c r="AX27" s="44">
        <v>0</v>
      </c>
      <c r="AY27" s="44">
        <v>0</v>
      </c>
      <c r="AZ27" s="44">
        <v>3.1891367740636993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2.7880258064000001E-3</v>
      </c>
      <c r="BG27" s="44">
        <v>0</v>
      </c>
      <c r="BH27" s="44">
        <v>0</v>
      </c>
      <c r="BI27" s="44">
        <v>0</v>
      </c>
      <c r="BJ27" s="44">
        <v>0</v>
      </c>
      <c r="BK27" s="52">
        <f t="shared" si="2"/>
        <v>6.5643672866436997</v>
      </c>
    </row>
    <row r="28" spans="1:63">
      <c r="A28" s="31"/>
      <c r="B28" s="38" t="s">
        <v>115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1.5381328709000003E-3</v>
      </c>
      <c r="I28" s="44">
        <v>48.310614392161</v>
      </c>
      <c r="J28" s="44">
        <v>0</v>
      </c>
      <c r="K28" s="44">
        <v>0</v>
      </c>
      <c r="L28" s="44">
        <v>5.1271103220000005E-4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5.1262025800000003E-4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5.1260277409999994E-4</v>
      </c>
      <c r="AW28" s="44">
        <v>27.978391965386798</v>
      </c>
      <c r="AX28" s="44">
        <v>0</v>
      </c>
      <c r="AY28" s="44">
        <v>0</v>
      </c>
      <c r="AZ28" s="44">
        <v>20.484252553548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52">
        <f t="shared" si="2"/>
        <v>96.776334978031002</v>
      </c>
    </row>
    <row r="29" spans="1:63">
      <c r="A29" s="31"/>
      <c r="B29" s="38" t="s">
        <v>116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1.6488159675999998E-3</v>
      </c>
      <c r="I29" s="44">
        <v>15.382107107128899</v>
      </c>
      <c r="J29" s="44">
        <v>0</v>
      </c>
      <c r="K29" s="44">
        <v>0</v>
      </c>
      <c r="L29" s="44">
        <v>1.6267352825159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1.3901294354800002E-2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0.105633155516</v>
      </c>
      <c r="AW29" s="44">
        <v>12.233139032257798</v>
      </c>
      <c r="AX29" s="44">
        <v>0</v>
      </c>
      <c r="AY29" s="44">
        <v>0</v>
      </c>
      <c r="AZ29" s="44">
        <v>4.4245609547416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52">
        <f t="shared" si="2"/>
        <v>33.787725642482599</v>
      </c>
    </row>
    <row r="30" spans="1:63">
      <c r="A30" s="31"/>
      <c r="B30" s="38" t="s">
        <v>153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3.8908424322399993E-2</v>
      </c>
      <c r="I30" s="44">
        <v>1.1376732258064</v>
      </c>
      <c r="J30" s="44">
        <v>0</v>
      </c>
      <c r="K30" s="44">
        <v>0</v>
      </c>
      <c r="L30" s="44">
        <v>0.22780525203219998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4.5506929032000003E-3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1.673054480737</v>
      </c>
      <c r="AW30" s="44">
        <v>5.6567732225803002</v>
      </c>
      <c r="AX30" s="44">
        <v>0</v>
      </c>
      <c r="AY30" s="44">
        <v>0</v>
      </c>
      <c r="AZ30" s="44">
        <v>29.367460109091702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8.5390887193199996E-2</v>
      </c>
      <c r="BG30" s="44">
        <v>0.45163858064510004</v>
      </c>
      <c r="BH30" s="44">
        <v>0</v>
      </c>
      <c r="BI30" s="44">
        <v>0</v>
      </c>
      <c r="BJ30" s="44">
        <v>0.50809340322550001</v>
      </c>
      <c r="BK30" s="52">
        <f t="shared" si="2"/>
        <v>39.151348278537007</v>
      </c>
    </row>
    <row r="31" spans="1:63">
      <c r="A31" s="31"/>
      <c r="B31" s="38" t="s">
        <v>154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0.10720590167699999</v>
      </c>
      <c r="I31" s="44">
        <v>4.4856025806399996E-2</v>
      </c>
      <c r="J31" s="44">
        <v>0</v>
      </c>
      <c r="K31" s="44">
        <v>0</v>
      </c>
      <c r="L31" s="44">
        <v>0.11893589493539999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1.3645184827699002</v>
      </c>
      <c r="AW31" s="44">
        <v>9.9508164166124011</v>
      </c>
      <c r="AX31" s="44">
        <v>0</v>
      </c>
      <c r="AY31" s="44">
        <v>0</v>
      </c>
      <c r="AZ31" s="44">
        <v>25.487319624769377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9.0847734064000013E-2</v>
      </c>
      <c r="BG31" s="44">
        <v>0</v>
      </c>
      <c r="BH31" s="44">
        <v>0</v>
      </c>
      <c r="BI31" s="44">
        <v>0</v>
      </c>
      <c r="BJ31" s="44">
        <v>3.8287455225805003</v>
      </c>
      <c r="BK31" s="52">
        <f t="shared" si="2"/>
        <v>40.993245603214973</v>
      </c>
    </row>
    <row r="32" spans="1:63">
      <c r="A32" s="31"/>
      <c r="B32" s="38" t="s">
        <v>117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0.24442822258050001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2.6830624706722999</v>
      </c>
      <c r="AW32" s="44">
        <v>6.3308012058384007</v>
      </c>
      <c r="AX32" s="44">
        <v>0</v>
      </c>
      <c r="AY32" s="44">
        <v>0</v>
      </c>
      <c r="AZ32" s="44">
        <v>27.936613143642898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8.7246928870500007E-2</v>
      </c>
      <c r="BG32" s="44">
        <v>0</v>
      </c>
      <c r="BH32" s="44">
        <v>0</v>
      </c>
      <c r="BI32" s="44">
        <v>0</v>
      </c>
      <c r="BJ32" s="44">
        <v>1.6357638045159</v>
      </c>
      <c r="BK32" s="52">
        <f t="shared" si="2"/>
        <v>38.917915776120495</v>
      </c>
    </row>
    <row r="33" spans="1:63">
      <c r="A33" s="31"/>
      <c r="B33" s="38" t="s">
        <v>118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0.16271491880569997</v>
      </c>
      <c r="I33" s="44">
        <v>9.9091758709675997</v>
      </c>
      <c r="J33" s="44">
        <v>0</v>
      </c>
      <c r="K33" s="44">
        <v>0</v>
      </c>
      <c r="L33" s="44">
        <v>1.020161792903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3.7678534515900003E-2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2.3846264516099999E-2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0.53831354838699996</v>
      </c>
      <c r="AN33" s="44">
        <v>0</v>
      </c>
      <c r="AO33" s="44">
        <v>0</v>
      </c>
      <c r="AP33" s="44">
        <v>0.21532541935479999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1.1872940967067995</v>
      </c>
      <c r="AW33" s="44">
        <v>35.7659732589348</v>
      </c>
      <c r="AX33" s="44">
        <v>0</v>
      </c>
      <c r="AY33" s="44">
        <v>0</v>
      </c>
      <c r="AZ33" s="44">
        <v>41.259979407608029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9.383088677360002E-2</v>
      </c>
      <c r="BG33" s="44">
        <v>9.646168516128899</v>
      </c>
      <c r="BH33" s="44">
        <v>0</v>
      </c>
      <c r="BI33" s="44">
        <v>0</v>
      </c>
      <c r="BJ33" s="44">
        <v>0.1841834677418</v>
      </c>
      <c r="BK33" s="52">
        <f t="shared" si="2"/>
        <v>100.04464598334403</v>
      </c>
    </row>
    <row r="34" spans="1:63">
      <c r="A34" s="31"/>
      <c r="B34" s="38" t="s">
        <v>119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8.9882799096699995E-2</v>
      </c>
      <c r="I34" s="44">
        <v>9.4455150322578998</v>
      </c>
      <c r="J34" s="44">
        <v>0</v>
      </c>
      <c r="K34" s="44">
        <v>0</v>
      </c>
      <c r="L34" s="44">
        <v>1.9067306235803998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6.0162516128999997E-2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1.418506785645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0.1196818064516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2.7653234177080011</v>
      </c>
      <c r="AW34" s="44">
        <v>7.2056253909031005</v>
      </c>
      <c r="AX34" s="44">
        <v>0</v>
      </c>
      <c r="AY34" s="44">
        <v>0</v>
      </c>
      <c r="AZ34" s="44">
        <v>16.516760354320997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0.16516089290289998</v>
      </c>
      <c r="BG34" s="44">
        <v>0</v>
      </c>
      <c r="BH34" s="44">
        <v>0</v>
      </c>
      <c r="BI34" s="44">
        <v>0</v>
      </c>
      <c r="BJ34" s="44">
        <v>0</v>
      </c>
      <c r="BK34" s="52">
        <f t="shared" si="2"/>
        <v>39.69334961899559</v>
      </c>
    </row>
    <row r="35" spans="1:63">
      <c r="A35" s="31"/>
      <c r="B35" s="38" t="s">
        <v>120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3.5623156096400002E-2</v>
      </c>
      <c r="I35" s="44">
        <v>34.9454200322578</v>
      </c>
      <c r="J35" s="44">
        <v>0</v>
      </c>
      <c r="K35" s="44">
        <v>0</v>
      </c>
      <c r="L35" s="44">
        <v>1.5453922580643999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1.9197419354000001E-3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1.8970944714837998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1.1515094228044997</v>
      </c>
      <c r="AW35" s="44">
        <v>23.403310951612497</v>
      </c>
      <c r="AX35" s="44">
        <v>0</v>
      </c>
      <c r="AY35" s="44">
        <v>0</v>
      </c>
      <c r="AZ35" s="44">
        <v>21.534962092191606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6.4650149675000001E-3</v>
      </c>
      <c r="BG35" s="44">
        <v>0</v>
      </c>
      <c r="BH35" s="44">
        <v>0</v>
      </c>
      <c r="BI35" s="44">
        <v>0</v>
      </c>
      <c r="BJ35" s="44">
        <v>0</v>
      </c>
      <c r="BK35" s="52">
        <f t="shared" si="2"/>
        <v>84.52169714141391</v>
      </c>
    </row>
    <row r="36" spans="1:63">
      <c r="A36" s="31"/>
      <c r="B36" s="38" t="s">
        <v>121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4.8041148387E-2</v>
      </c>
      <c r="I36" s="44">
        <v>7.9300148680966007</v>
      </c>
      <c r="J36" s="44">
        <v>0</v>
      </c>
      <c r="K36" s="44">
        <v>0</v>
      </c>
      <c r="L36" s="44">
        <v>1.0208744032256001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6.1641426870899997E-2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0.47847948387089995</v>
      </c>
      <c r="AD36" s="44">
        <v>0</v>
      </c>
      <c r="AE36" s="44">
        <v>0</v>
      </c>
      <c r="AF36" s="44">
        <v>2.9211172490321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0.2508144102571</v>
      </c>
      <c r="AW36" s="44">
        <v>3.9235317677418005</v>
      </c>
      <c r="AX36" s="44">
        <v>0</v>
      </c>
      <c r="AY36" s="44">
        <v>0</v>
      </c>
      <c r="AZ36" s="44">
        <v>12.110320709450702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4.7847948386999994E-3</v>
      </c>
      <c r="BG36" s="44">
        <v>0</v>
      </c>
      <c r="BH36" s="44">
        <v>0</v>
      </c>
      <c r="BI36" s="44">
        <v>0</v>
      </c>
      <c r="BJ36" s="44">
        <v>0</v>
      </c>
      <c r="BK36" s="52">
        <f t="shared" si="2"/>
        <v>28.749620261771405</v>
      </c>
    </row>
    <row r="37" spans="1:63">
      <c r="A37" s="31"/>
      <c r="B37" s="38" t="s">
        <v>122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6.6966165225200006E-2</v>
      </c>
      <c r="I37" s="44">
        <v>8.7287911708709007</v>
      </c>
      <c r="J37" s="44">
        <v>0</v>
      </c>
      <c r="K37" s="44">
        <v>0</v>
      </c>
      <c r="L37" s="44">
        <v>0.42683353419340003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0.23548716129029998</v>
      </c>
      <c r="AD37" s="44">
        <v>0</v>
      </c>
      <c r="AE37" s="44">
        <v>0</v>
      </c>
      <c r="AF37" s="44">
        <v>1.3233151451612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0.93467016961039995</v>
      </c>
      <c r="AW37" s="44">
        <v>6.3675835157407024</v>
      </c>
      <c r="AX37" s="44">
        <v>0</v>
      </c>
      <c r="AY37" s="44">
        <v>0</v>
      </c>
      <c r="AZ37" s="44">
        <v>19.984948045707497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1.1774358064000001E-3</v>
      </c>
      <c r="BG37" s="44">
        <v>0</v>
      </c>
      <c r="BH37" s="44">
        <v>0</v>
      </c>
      <c r="BI37" s="44">
        <v>0</v>
      </c>
      <c r="BJ37" s="44">
        <v>0</v>
      </c>
      <c r="BK37" s="52">
        <f t="shared" si="2"/>
        <v>38.069772343605997</v>
      </c>
    </row>
    <row r="38" spans="1:63">
      <c r="A38" s="31"/>
      <c r="B38" s="38" t="s">
        <v>123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9.4297559548200002E-2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1.7134030806200001E-2</v>
      </c>
      <c r="S38" s="44">
        <v>0</v>
      </c>
      <c r="T38" s="44">
        <v>0</v>
      </c>
      <c r="U38" s="44">
        <v>0</v>
      </c>
      <c r="V38" s="44">
        <v>0.1788196451612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0.88768620967740008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11.4731591549013</v>
      </c>
      <c r="AW38" s="44">
        <v>16.926637362451107</v>
      </c>
      <c r="AX38" s="44">
        <v>0</v>
      </c>
      <c r="AY38" s="44">
        <v>0</v>
      </c>
      <c r="AZ38" s="44">
        <v>28.838718425416211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8.5194204515900013E-2</v>
      </c>
      <c r="BG38" s="44">
        <v>0</v>
      </c>
      <c r="BH38" s="44">
        <v>0</v>
      </c>
      <c r="BI38" s="44">
        <v>0</v>
      </c>
      <c r="BJ38" s="44">
        <v>0.14505976248379998</v>
      </c>
      <c r="BK38" s="52">
        <f t="shared" si="2"/>
        <v>58.646706354961317</v>
      </c>
    </row>
    <row r="39" spans="1:63">
      <c r="A39" s="31"/>
      <c r="B39" s="38" t="s">
        <v>124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0.1340483487095</v>
      </c>
      <c r="I39" s="44">
        <v>0</v>
      </c>
      <c r="J39" s="44">
        <v>0</v>
      </c>
      <c r="K39" s="44">
        <v>0</v>
      </c>
      <c r="L39" s="44">
        <v>1.2197195738709001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5.1973420644999997E-2</v>
      </c>
      <c r="AW39" s="44">
        <v>0.57365806451610002</v>
      </c>
      <c r="AX39" s="44">
        <v>0</v>
      </c>
      <c r="AY39" s="44">
        <v>0</v>
      </c>
      <c r="AZ39" s="44">
        <v>5.1947897999673005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52">
        <f t="shared" si="2"/>
        <v>7.1741892077088005</v>
      </c>
    </row>
    <row r="40" spans="1:63">
      <c r="A40" s="31"/>
      <c r="B40" s="38" t="s">
        <v>155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9.8695294709200007E-2</v>
      </c>
      <c r="I40" s="44">
        <v>1.9806968548386998</v>
      </c>
      <c r="J40" s="44">
        <v>0</v>
      </c>
      <c r="K40" s="44">
        <v>0</v>
      </c>
      <c r="L40" s="44">
        <v>6.3481103384514004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0.44919638709669996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1.0976264917720999</v>
      </c>
      <c r="AW40" s="44">
        <v>12.491271874031099</v>
      </c>
      <c r="AX40" s="44">
        <v>0</v>
      </c>
      <c r="AY40" s="44">
        <v>0</v>
      </c>
      <c r="AZ40" s="44">
        <v>42.717290089960983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0.1416422148383</v>
      </c>
      <c r="BG40" s="44">
        <v>0</v>
      </c>
      <c r="BH40" s="44">
        <v>0</v>
      </c>
      <c r="BI40" s="44">
        <v>0</v>
      </c>
      <c r="BJ40" s="44">
        <v>0.75240394838690006</v>
      </c>
      <c r="BK40" s="52">
        <f t="shared" si="2"/>
        <v>66.076933494085381</v>
      </c>
    </row>
    <row r="41" spans="1:63">
      <c r="A41" s="31"/>
      <c r="B41" s="38" t="s">
        <v>156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9.7527002805900001E-2</v>
      </c>
      <c r="I41" s="44">
        <v>0</v>
      </c>
      <c r="J41" s="44">
        <v>0</v>
      </c>
      <c r="K41" s="44">
        <v>0</v>
      </c>
      <c r="L41" s="44">
        <v>0.26947659748370001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1.5535750216415005</v>
      </c>
      <c r="AW41" s="44">
        <v>11.108934569515799</v>
      </c>
      <c r="AX41" s="44">
        <v>0</v>
      </c>
      <c r="AY41" s="44">
        <v>0</v>
      </c>
      <c r="AZ41" s="44">
        <v>32.275320459541696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0.11016650312860002</v>
      </c>
      <c r="BG41" s="44">
        <v>0</v>
      </c>
      <c r="BH41" s="44">
        <v>0</v>
      </c>
      <c r="BI41" s="44">
        <v>0</v>
      </c>
      <c r="BJ41" s="44">
        <v>1.1823040865157999</v>
      </c>
      <c r="BK41" s="52">
        <f t="shared" si="2"/>
        <v>46.597304240633001</v>
      </c>
    </row>
    <row r="42" spans="1:63">
      <c r="A42" s="31"/>
      <c r="B42" s="38" t="s">
        <v>158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0.1022809109672</v>
      </c>
      <c r="I42" s="44">
        <v>7.9356946095482996</v>
      </c>
      <c r="J42" s="44">
        <v>0</v>
      </c>
      <c r="K42" s="44">
        <v>0</v>
      </c>
      <c r="L42" s="44">
        <v>0.13340988387079999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1.8949437749633999</v>
      </c>
      <c r="AW42" s="44">
        <v>9.8706626516122995</v>
      </c>
      <c r="AX42" s="44">
        <v>0</v>
      </c>
      <c r="AY42" s="44">
        <v>0</v>
      </c>
      <c r="AZ42" s="44">
        <v>29.256892053508686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7.2948087902699993E-2</v>
      </c>
      <c r="BG42" s="44">
        <v>0</v>
      </c>
      <c r="BH42" s="44">
        <v>0</v>
      </c>
      <c r="BI42" s="44">
        <v>0</v>
      </c>
      <c r="BJ42" s="44">
        <v>0.57413250322569997</v>
      </c>
      <c r="BK42" s="52">
        <f t="shared" si="2"/>
        <v>49.840964475599087</v>
      </c>
    </row>
    <row r="43" spans="1:63">
      <c r="A43" s="31"/>
      <c r="B43" s="38" t="s">
        <v>159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7.5435997418900003E-2</v>
      </c>
      <c r="I43" s="44">
        <v>0</v>
      </c>
      <c r="J43" s="44">
        <v>0</v>
      </c>
      <c r="K43" s="44">
        <v>0</v>
      </c>
      <c r="L43" s="44">
        <v>1.1872156069029001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1.2027227210285001</v>
      </c>
      <c r="AW43" s="44">
        <v>8.7606043192252994</v>
      </c>
      <c r="AX43" s="44">
        <v>0</v>
      </c>
      <c r="AY43" s="44">
        <v>0</v>
      </c>
      <c r="AZ43" s="44">
        <v>20.805113362480199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0.21232085970880007</v>
      </c>
      <c r="BG43" s="44">
        <v>0</v>
      </c>
      <c r="BH43" s="44">
        <v>0</v>
      </c>
      <c r="BI43" s="44">
        <v>0</v>
      </c>
      <c r="BJ43" s="44">
        <v>1.0027874161288</v>
      </c>
      <c r="BK43" s="52">
        <f t="shared" si="2"/>
        <v>33.24620028289339</v>
      </c>
    </row>
    <row r="44" spans="1:63">
      <c r="A44" s="31"/>
      <c r="B44" s="38" t="s">
        <v>162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2.778791129E-3</v>
      </c>
      <c r="I44" s="44">
        <v>0</v>
      </c>
      <c r="J44" s="44">
        <v>0</v>
      </c>
      <c r="K44" s="44">
        <v>0</v>
      </c>
      <c r="L44" s="44">
        <v>2.4008755354838001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0.76099680567530004</v>
      </c>
      <c r="AW44" s="44">
        <v>9.5581914032255</v>
      </c>
      <c r="AX44" s="44">
        <v>0</v>
      </c>
      <c r="AY44" s="44">
        <v>0</v>
      </c>
      <c r="AZ44" s="44">
        <v>9.9030894535144984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7.56858183869E-2</v>
      </c>
      <c r="BG44" s="44">
        <v>0.66299593548379998</v>
      </c>
      <c r="BH44" s="44">
        <v>0</v>
      </c>
      <c r="BI44" s="44">
        <v>0</v>
      </c>
      <c r="BJ44" s="44">
        <v>0.22099864516110002</v>
      </c>
      <c r="BK44" s="52">
        <f t="shared" si="2"/>
        <v>23.585612388059896</v>
      </c>
    </row>
    <row r="45" spans="1:63">
      <c r="A45" s="31"/>
      <c r="B45" s="38" t="s">
        <v>167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0.16255165161230001</v>
      </c>
      <c r="I45" s="44">
        <v>19.954044580644901</v>
      </c>
      <c r="J45" s="44">
        <v>0</v>
      </c>
      <c r="K45" s="44">
        <v>0</v>
      </c>
      <c r="L45" s="44">
        <v>0.72982374193520005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1.10579354838E-2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0.77617763196759992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2.6176010720593981</v>
      </c>
      <c r="AW45" s="44">
        <v>6.3321646987413001</v>
      </c>
      <c r="AX45" s="44">
        <v>0</v>
      </c>
      <c r="AY45" s="44">
        <v>0</v>
      </c>
      <c r="AZ45" s="44">
        <v>19.08570437099651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8.3082400257599998E-2</v>
      </c>
      <c r="BG45" s="44">
        <v>0.27474338709669999</v>
      </c>
      <c r="BH45" s="44">
        <v>0</v>
      </c>
      <c r="BI45" s="44">
        <v>0</v>
      </c>
      <c r="BJ45" s="44">
        <v>0.71433280645149999</v>
      </c>
      <c r="BK45" s="52">
        <f t="shared" si="2"/>
        <v>50.741284277246812</v>
      </c>
    </row>
    <row r="46" spans="1:63">
      <c r="A46" s="31"/>
      <c r="B46" s="38" t="s">
        <v>172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0.21801464516070002</v>
      </c>
      <c r="I46" s="44">
        <v>5.9954027419300004E-2</v>
      </c>
      <c r="J46" s="44">
        <v>0</v>
      </c>
      <c r="K46" s="44">
        <v>0</v>
      </c>
      <c r="L46" s="44">
        <v>0.3924263612901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2.7251830645099999E-2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8.2893577935482003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0.75822262954630015</v>
      </c>
      <c r="AW46" s="44">
        <v>9.5964616129030009</v>
      </c>
      <c r="AX46" s="44">
        <v>0</v>
      </c>
      <c r="AY46" s="44">
        <v>0</v>
      </c>
      <c r="AZ46" s="44">
        <v>21.948106435481602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1.73691612902E-2</v>
      </c>
      <c r="BG46" s="44">
        <v>0</v>
      </c>
      <c r="BH46" s="44">
        <v>0</v>
      </c>
      <c r="BI46" s="44">
        <v>0</v>
      </c>
      <c r="BJ46" s="44">
        <v>5.9706491935400001E-2</v>
      </c>
      <c r="BK46" s="52">
        <f t="shared" si="2"/>
        <v>41.366870989219898</v>
      </c>
    </row>
    <row r="47" spans="1:63">
      <c r="A47" s="31"/>
      <c r="B47" s="38" t="s">
        <v>173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0.13578835838679998</v>
      </c>
      <c r="I47" s="44">
        <v>0</v>
      </c>
      <c r="J47" s="44">
        <v>0.80933854838699992</v>
      </c>
      <c r="K47" s="44">
        <v>0</v>
      </c>
      <c r="L47" s="44">
        <v>0.10791180645159999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0.87408563225800007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0.91535101999719981</v>
      </c>
      <c r="AW47" s="44">
        <v>7.5209309677418004</v>
      </c>
      <c r="AX47" s="44">
        <v>0</v>
      </c>
      <c r="AY47" s="44">
        <v>0</v>
      </c>
      <c r="AZ47" s="44">
        <v>21.638648085610903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1.0744187096E-3</v>
      </c>
      <c r="BG47" s="44">
        <v>0</v>
      </c>
      <c r="BH47" s="44">
        <v>0</v>
      </c>
      <c r="BI47" s="44">
        <v>0</v>
      </c>
      <c r="BJ47" s="44">
        <v>1.0744187096774001</v>
      </c>
      <c r="BK47" s="52">
        <f t="shared" si="2"/>
        <v>33.077547547220306</v>
      </c>
    </row>
    <row r="48" spans="1:63">
      <c r="A48" s="31"/>
      <c r="B48" s="38" t="s">
        <v>174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138.7238022580643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10.9429886769032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8.725380506399999E-2</v>
      </c>
      <c r="AW48" s="44">
        <v>2.1165283870964999</v>
      </c>
      <c r="AX48" s="44">
        <v>0</v>
      </c>
      <c r="AY48" s="44">
        <v>0</v>
      </c>
      <c r="AZ48" s="44">
        <v>5.29132096774E-2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2.6456604837999998E-3</v>
      </c>
      <c r="BG48" s="44">
        <v>45.5053603225806</v>
      </c>
      <c r="BH48" s="44">
        <v>0</v>
      </c>
      <c r="BI48" s="44">
        <v>0</v>
      </c>
      <c r="BJ48" s="44">
        <v>0</v>
      </c>
      <c r="BK48" s="52">
        <f t="shared" si="2"/>
        <v>197.43149231986982</v>
      </c>
    </row>
    <row r="49" spans="1:63">
      <c r="A49" s="31"/>
      <c r="B49" s="38" t="s">
        <v>175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2.7788574193000001E-3</v>
      </c>
      <c r="I49" s="44">
        <v>149.23493548387071</v>
      </c>
      <c r="J49" s="44">
        <v>0</v>
      </c>
      <c r="K49" s="44">
        <v>0</v>
      </c>
      <c r="L49" s="44">
        <v>0.2161333548387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10.292064516129001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3.6016448064100003E-2</v>
      </c>
      <c r="AW49" s="44">
        <v>0</v>
      </c>
      <c r="AX49" s="44">
        <v>0</v>
      </c>
      <c r="AY49" s="44">
        <v>0</v>
      </c>
      <c r="AZ49" s="44">
        <v>8.2322864516099992E-2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47.335647096774103</v>
      </c>
      <c r="BH49" s="44">
        <v>0</v>
      </c>
      <c r="BI49" s="44">
        <v>0</v>
      </c>
      <c r="BJ49" s="44">
        <v>0</v>
      </c>
      <c r="BK49" s="52">
        <f t="shared" si="2"/>
        <v>207.19989862161196</v>
      </c>
    </row>
    <row r="50" spans="1:63">
      <c r="A50" s="31"/>
      <c r="B50" s="38" t="s">
        <v>176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1.54038387096E-2</v>
      </c>
      <c r="I50" s="44">
        <v>8.2153806451612006</v>
      </c>
      <c r="J50" s="44">
        <v>0</v>
      </c>
      <c r="K50" s="44">
        <v>0</v>
      </c>
      <c r="L50" s="44">
        <v>0.24646141935479998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0.10875367645119999</v>
      </c>
      <c r="AW50" s="44">
        <v>2.0519561290321997</v>
      </c>
      <c r="AX50" s="44">
        <v>0</v>
      </c>
      <c r="AY50" s="44">
        <v>0</v>
      </c>
      <c r="AZ50" s="44">
        <v>10.783029490321798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52">
        <f t="shared" si="2"/>
        <v>21.420985199030799</v>
      </c>
    </row>
    <row r="51" spans="1:63">
      <c r="A51" s="31"/>
      <c r="B51" s="38" t="s">
        <v>177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4.6183064510999993E-3</v>
      </c>
      <c r="I51" s="44">
        <v>271.96693548387049</v>
      </c>
      <c r="J51" s="44">
        <v>0</v>
      </c>
      <c r="K51" s="44">
        <v>0</v>
      </c>
      <c r="L51" s="44">
        <v>3.0788709671999998E-3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10.262903225806401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5.1306677419299999E-2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66.698680645161204</v>
      </c>
      <c r="BH51" s="44">
        <v>0</v>
      </c>
      <c r="BI51" s="44">
        <v>0</v>
      </c>
      <c r="BJ51" s="44">
        <v>0</v>
      </c>
      <c r="BK51" s="52">
        <f t="shared" ref="BK51:BK79" si="3">SUM(C51:BJ51)</f>
        <v>348.98752320967571</v>
      </c>
    </row>
    <row r="52" spans="1:63">
      <c r="A52" s="31"/>
      <c r="B52" s="38" t="s">
        <v>190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1.5137095161000002E-3</v>
      </c>
      <c r="I52" s="44">
        <v>176.59944354838677</v>
      </c>
      <c r="J52" s="44">
        <v>0</v>
      </c>
      <c r="K52" s="44">
        <v>0</v>
      </c>
      <c r="L52" s="44">
        <v>0.35521716645149998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5.1261739225199998E-2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46.418110322580603</v>
      </c>
      <c r="BH52" s="44">
        <v>0</v>
      </c>
      <c r="BI52" s="44">
        <v>0</v>
      </c>
      <c r="BJ52" s="44">
        <v>0</v>
      </c>
      <c r="BK52" s="52">
        <f t="shared" si="3"/>
        <v>223.42554648616016</v>
      </c>
    </row>
    <row r="53" spans="1:63">
      <c r="A53" s="31"/>
      <c r="B53" s="38" t="s">
        <v>125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0.96309861290309995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2.13292903225E-2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21.399413363125145</v>
      </c>
      <c r="AW53" s="44">
        <v>3.9128462533866002</v>
      </c>
      <c r="AX53" s="44">
        <v>0</v>
      </c>
      <c r="AY53" s="44">
        <v>0</v>
      </c>
      <c r="AZ53" s="44">
        <v>49.207226609467675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4.5950794383092006</v>
      </c>
      <c r="BG53" s="44">
        <v>6.1950430000000008E-2</v>
      </c>
      <c r="BH53" s="44">
        <v>0</v>
      </c>
      <c r="BI53" s="44">
        <v>0</v>
      </c>
      <c r="BJ53" s="44">
        <v>7.0495144729008024</v>
      </c>
      <c r="BK53" s="52">
        <f t="shared" si="3"/>
        <v>87.210458470415006</v>
      </c>
    </row>
    <row r="54" spans="1:63">
      <c r="A54" s="31"/>
      <c r="B54" s="38" t="s">
        <v>126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2.6774120096500001E-2</v>
      </c>
      <c r="I54" s="44">
        <v>0</v>
      </c>
      <c r="J54" s="44">
        <v>0</v>
      </c>
      <c r="K54" s="44">
        <v>0</v>
      </c>
      <c r="L54" s="44">
        <v>2.7146716129000003E-2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1.3573358064500001E-2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10.047407973136396</v>
      </c>
      <c r="AW54" s="44">
        <v>4.6209032291610006</v>
      </c>
      <c r="AX54" s="44">
        <v>0</v>
      </c>
      <c r="AY54" s="44">
        <v>0</v>
      </c>
      <c r="AZ54" s="44">
        <v>43.945980237928445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4">
        <v>1.1059601203182989</v>
      </c>
      <c r="BG54" s="44">
        <v>0.20042085483870001</v>
      </c>
      <c r="BH54" s="44">
        <v>0</v>
      </c>
      <c r="BI54" s="44">
        <v>0</v>
      </c>
      <c r="BJ54" s="44">
        <v>2.4377984354511</v>
      </c>
      <c r="BK54" s="52">
        <f t="shared" si="3"/>
        <v>62.425965045123938</v>
      </c>
    </row>
    <row r="55" spans="1:63">
      <c r="A55" s="31"/>
      <c r="B55" s="38" t="s">
        <v>127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7.1924223193500003E-2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4.9770720032100008E-2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0.76947856451600005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7.6184551889200929</v>
      </c>
      <c r="AW55" s="44">
        <v>9.8700562219353003</v>
      </c>
      <c r="AX55" s="44">
        <v>0</v>
      </c>
      <c r="AY55" s="44">
        <v>0</v>
      </c>
      <c r="AZ55" s="44">
        <v>31.763048797085396</v>
      </c>
      <c r="BA55" s="44">
        <v>0</v>
      </c>
      <c r="BB55" s="44">
        <v>0</v>
      </c>
      <c r="BC55" s="44">
        <v>0</v>
      </c>
      <c r="BD55" s="44">
        <v>0</v>
      </c>
      <c r="BE55" s="44">
        <v>0</v>
      </c>
      <c r="BF55" s="44">
        <v>1.3444935760937993</v>
      </c>
      <c r="BG55" s="44">
        <v>0</v>
      </c>
      <c r="BH55" s="44">
        <v>0</v>
      </c>
      <c r="BI55" s="44">
        <v>0</v>
      </c>
      <c r="BJ55" s="44">
        <v>1.0446596451604</v>
      </c>
      <c r="BK55" s="52">
        <f t="shared" si="3"/>
        <v>52.531886936936587</v>
      </c>
    </row>
    <row r="56" spans="1:63">
      <c r="A56" s="31"/>
      <c r="B56" s="38" t="s">
        <v>128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4.0237574193200003E-2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7.8862149531475083</v>
      </c>
      <c r="AW56" s="44">
        <v>1.1135928214513</v>
      </c>
      <c r="AX56" s="44">
        <v>0</v>
      </c>
      <c r="AY56" s="44">
        <v>0</v>
      </c>
      <c r="AZ56" s="44">
        <v>15.450703222832896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1.4927119328664999</v>
      </c>
      <c r="BG56" s="44">
        <v>0</v>
      </c>
      <c r="BH56" s="44">
        <v>0</v>
      </c>
      <c r="BI56" s="44">
        <v>0</v>
      </c>
      <c r="BJ56" s="44">
        <v>2.2028687515795</v>
      </c>
      <c r="BK56" s="52">
        <f t="shared" si="3"/>
        <v>28.186329256070906</v>
      </c>
    </row>
    <row r="57" spans="1:63">
      <c r="A57" s="31"/>
      <c r="B57" s="38" t="s">
        <v>129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6.6347225806200005E-2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7.6022862901999992E-3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0.13442970967740001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6.9901464399476998</v>
      </c>
      <c r="AW57" s="44">
        <v>6.6425457293860992</v>
      </c>
      <c r="AX57" s="44">
        <v>0</v>
      </c>
      <c r="AY57" s="44">
        <v>0</v>
      </c>
      <c r="AZ57" s="44">
        <v>37.383245609089464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1.1819109368990992</v>
      </c>
      <c r="BG57" s="44">
        <v>0</v>
      </c>
      <c r="BH57" s="44">
        <v>0</v>
      </c>
      <c r="BI57" s="44">
        <v>0</v>
      </c>
      <c r="BJ57" s="44">
        <v>0.81438613548360006</v>
      </c>
      <c r="BK57" s="52">
        <f t="shared" si="3"/>
        <v>53.220614072579764</v>
      </c>
    </row>
    <row r="58" spans="1:63">
      <c r="A58" s="31"/>
      <c r="B58" s="38" t="s">
        <v>130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1.2071800000000001E-2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3.6215400000000002E-2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5.8723032258000005E-2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3.8936222438338</v>
      </c>
      <c r="AW58" s="44">
        <v>1.4787633983222999</v>
      </c>
      <c r="AX58" s="44">
        <v>0</v>
      </c>
      <c r="AY58" s="44">
        <v>0</v>
      </c>
      <c r="AZ58" s="44">
        <v>20.521390351090393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4">
        <v>0.71281910851480035</v>
      </c>
      <c r="BG58" s="44">
        <v>0</v>
      </c>
      <c r="BH58" s="44">
        <v>0</v>
      </c>
      <c r="BI58" s="44">
        <v>0</v>
      </c>
      <c r="BJ58" s="44">
        <v>2.4003041032249999</v>
      </c>
      <c r="BK58" s="52">
        <f t="shared" si="3"/>
        <v>29.113909437244292</v>
      </c>
    </row>
    <row r="59" spans="1:63">
      <c r="A59" s="31"/>
      <c r="B59" s="38" t="s">
        <v>131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1.1828399999999999E-3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2.445750894606098</v>
      </c>
      <c r="AW59" s="44">
        <v>7.6015227817739994</v>
      </c>
      <c r="AX59" s="44">
        <v>0</v>
      </c>
      <c r="AY59" s="44">
        <v>0</v>
      </c>
      <c r="AZ59" s="44">
        <v>19.795949753351209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0.3599240674182001</v>
      </c>
      <c r="BG59" s="44">
        <v>0</v>
      </c>
      <c r="BH59" s="44">
        <v>0</v>
      </c>
      <c r="BI59" s="44">
        <v>0</v>
      </c>
      <c r="BJ59" s="44">
        <v>1.3048573790318998</v>
      </c>
      <c r="BK59" s="52">
        <f t="shared" si="3"/>
        <v>31.509187716181408</v>
      </c>
    </row>
    <row r="60" spans="1:63">
      <c r="A60" s="31"/>
      <c r="B60" s="38" t="s">
        <v>157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2.9076548387E-3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5.8153096770000002E-4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4.9317944064500005E-2</v>
      </c>
      <c r="AC60" s="44">
        <v>0</v>
      </c>
      <c r="AD60" s="44">
        <v>0</v>
      </c>
      <c r="AE60" s="44">
        <v>0</v>
      </c>
      <c r="AF60" s="44">
        <v>0.42197903225799999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4.1242948463442044</v>
      </c>
      <c r="AW60" s="44">
        <v>1.5524266451608</v>
      </c>
      <c r="AX60" s="44">
        <v>0</v>
      </c>
      <c r="AY60" s="44">
        <v>0</v>
      </c>
      <c r="AZ60" s="44">
        <v>36.462985246341745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0.23640048064419997</v>
      </c>
      <c r="BG60" s="44">
        <v>0</v>
      </c>
      <c r="BH60" s="44">
        <v>0</v>
      </c>
      <c r="BI60" s="44">
        <v>0</v>
      </c>
      <c r="BJ60" s="44">
        <v>0.72990967741910007</v>
      </c>
      <c r="BK60" s="52">
        <f t="shared" si="3"/>
        <v>43.580803058038953</v>
      </c>
    </row>
    <row r="61" spans="1:63">
      <c r="A61" s="31"/>
      <c r="B61" s="38" t="s">
        <v>132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2.6741620161199998E-2</v>
      </c>
      <c r="AC61" s="44">
        <v>0</v>
      </c>
      <c r="AD61" s="44">
        <v>0</v>
      </c>
      <c r="AE61" s="44">
        <v>0</v>
      </c>
      <c r="AF61" s="44">
        <v>0.8710127709676001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2.3868868208347003</v>
      </c>
      <c r="AW61" s="44">
        <v>0.29032230945140003</v>
      </c>
      <c r="AX61" s="44">
        <v>0</v>
      </c>
      <c r="AY61" s="44">
        <v>0</v>
      </c>
      <c r="AZ61" s="44">
        <v>9.6733517880298994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0.54155009412829991</v>
      </c>
      <c r="BG61" s="44">
        <v>0</v>
      </c>
      <c r="BH61" s="44">
        <v>0</v>
      </c>
      <c r="BI61" s="44">
        <v>0</v>
      </c>
      <c r="BJ61" s="44">
        <v>1.2287265386445001</v>
      </c>
      <c r="BK61" s="52">
        <f t="shared" si="3"/>
        <v>15.018591942217599</v>
      </c>
    </row>
    <row r="62" spans="1:63">
      <c r="A62" s="31"/>
      <c r="B62" s="38" t="s">
        <v>133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3.2339056450999999E-3</v>
      </c>
      <c r="AC62" s="44">
        <v>0</v>
      </c>
      <c r="AD62" s="44">
        <v>0</v>
      </c>
      <c r="AE62" s="44">
        <v>0</v>
      </c>
      <c r="AF62" s="44">
        <v>1.7730278225806002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1.5979997169322004</v>
      </c>
      <c r="AW62" s="44">
        <v>9.0549358059999994E-3</v>
      </c>
      <c r="AX62" s="44">
        <v>0</v>
      </c>
      <c r="AY62" s="44">
        <v>0</v>
      </c>
      <c r="AZ62" s="44">
        <v>5.0075555619339989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0.17052616274160001</v>
      </c>
      <c r="BG62" s="44">
        <v>0</v>
      </c>
      <c r="BH62" s="44">
        <v>0</v>
      </c>
      <c r="BI62" s="44">
        <v>0</v>
      </c>
      <c r="BJ62" s="44">
        <v>0.156026448387</v>
      </c>
      <c r="BK62" s="52">
        <f t="shared" si="3"/>
        <v>8.7174245540264987</v>
      </c>
    </row>
    <row r="63" spans="1:63">
      <c r="A63" s="31"/>
      <c r="B63" s="38" t="s">
        <v>134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1.9599455645099999E-2</v>
      </c>
      <c r="AC63" s="44">
        <v>0.15679564516119998</v>
      </c>
      <c r="AD63" s="44">
        <v>0</v>
      </c>
      <c r="AE63" s="44">
        <v>0</v>
      </c>
      <c r="AF63" s="44">
        <v>7.3988212584830002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24.909963268224505</v>
      </c>
      <c r="AW63" s="44">
        <v>8.7912745955788001</v>
      </c>
      <c r="AX63" s="44">
        <v>0</v>
      </c>
      <c r="AY63" s="44">
        <v>0</v>
      </c>
      <c r="AZ63" s="44">
        <v>99.958525958399335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4">
        <v>1.9443980784476003</v>
      </c>
      <c r="BG63" s="44">
        <v>3.1359129032258002</v>
      </c>
      <c r="BH63" s="44">
        <v>0</v>
      </c>
      <c r="BI63" s="44">
        <v>0</v>
      </c>
      <c r="BJ63" s="44">
        <v>10.180120376191899</v>
      </c>
      <c r="BK63" s="52">
        <f t="shared" si="3"/>
        <v>156.49541153935724</v>
      </c>
    </row>
    <row r="64" spans="1:63">
      <c r="A64" s="31"/>
      <c r="B64" s="38" t="s">
        <v>135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5.5538420935300002E-2</v>
      </c>
      <c r="AC64" s="44">
        <v>0</v>
      </c>
      <c r="AD64" s="44">
        <v>0</v>
      </c>
      <c r="AE64" s="44">
        <v>0</v>
      </c>
      <c r="AF64" s="44">
        <v>0.5247677580643999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11.89191642530356</v>
      </c>
      <c r="AW64" s="44">
        <v>5.0114693116760991</v>
      </c>
      <c r="AX64" s="44">
        <v>0</v>
      </c>
      <c r="AY64" s="44">
        <v>0</v>
      </c>
      <c r="AZ64" s="44">
        <v>57.548796898568945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1.1892334596098006</v>
      </c>
      <c r="BG64" s="44">
        <v>0.16810993548379999</v>
      </c>
      <c r="BH64" s="44">
        <v>0</v>
      </c>
      <c r="BI64" s="44">
        <v>0</v>
      </c>
      <c r="BJ64" s="44">
        <v>2.7037769655155</v>
      </c>
      <c r="BK64" s="52">
        <f t="shared" si="3"/>
        <v>79.093609175157397</v>
      </c>
    </row>
    <row r="65" spans="1:63">
      <c r="A65" s="31"/>
      <c r="B65" s="38" t="s">
        <v>136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7.2960951612900005E-2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4.0424361290200002E-2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28.601595135593083</v>
      </c>
      <c r="AW65" s="44">
        <v>10.332618159256697</v>
      </c>
      <c r="AX65" s="44">
        <v>0</v>
      </c>
      <c r="AY65" s="44">
        <v>0</v>
      </c>
      <c r="AZ65" s="44">
        <v>110.50729234027114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3.8468933114416979</v>
      </c>
      <c r="BG65" s="44">
        <v>1.0828300503223001</v>
      </c>
      <c r="BH65" s="44">
        <v>0</v>
      </c>
      <c r="BI65" s="44">
        <v>0</v>
      </c>
      <c r="BJ65" s="44">
        <v>5.3378116872246997</v>
      </c>
      <c r="BK65" s="52">
        <f t="shared" si="3"/>
        <v>159.82242599701272</v>
      </c>
    </row>
    <row r="66" spans="1:63">
      <c r="A66" s="31"/>
      <c r="B66" s="38" t="s">
        <v>137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9.6213848387000006E-2</v>
      </c>
      <c r="AC66" s="44">
        <v>0.12729822580639999</v>
      </c>
      <c r="AD66" s="44">
        <v>0</v>
      </c>
      <c r="AE66" s="44">
        <v>0</v>
      </c>
      <c r="AF66" s="44">
        <v>1.3469938774191998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21.621088822733824</v>
      </c>
      <c r="AW66" s="44">
        <v>11.804521106643701</v>
      </c>
      <c r="AX66" s="44">
        <v>0</v>
      </c>
      <c r="AY66" s="44">
        <v>0</v>
      </c>
      <c r="AZ66" s="44">
        <v>115.14501435936444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4.966830205308101</v>
      </c>
      <c r="BG66" s="44">
        <v>0.59657888483850008</v>
      </c>
      <c r="BH66" s="44">
        <v>0</v>
      </c>
      <c r="BI66" s="44">
        <v>0</v>
      </c>
      <c r="BJ66" s="44">
        <v>7.9827141117395026</v>
      </c>
      <c r="BK66" s="52">
        <f t="shared" si="3"/>
        <v>163.68725344224066</v>
      </c>
    </row>
    <row r="67" spans="1:63">
      <c r="A67" s="31"/>
      <c r="B67" s="38" t="s">
        <v>163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1.0801257903100001E-2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2.55819266128E-2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5.7998084495400128</v>
      </c>
      <c r="AW67" s="44">
        <v>3.1699852458056004</v>
      </c>
      <c r="AX67" s="44">
        <v>0</v>
      </c>
      <c r="AY67" s="44">
        <v>0</v>
      </c>
      <c r="AZ67" s="44">
        <v>50.364052020209115</v>
      </c>
      <c r="BA67" s="44">
        <v>0</v>
      </c>
      <c r="BB67" s="44">
        <v>0</v>
      </c>
      <c r="BC67" s="44">
        <v>0</v>
      </c>
      <c r="BD67" s="44">
        <v>0</v>
      </c>
      <c r="BE67" s="44">
        <v>0</v>
      </c>
      <c r="BF67" s="44">
        <v>0.69749067064419978</v>
      </c>
      <c r="BG67" s="44">
        <v>0.16766409677409999</v>
      </c>
      <c r="BH67" s="44">
        <v>0</v>
      </c>
      <c r="BI67" s="44">
        <v>0</v>
      </c>
      <c r="BJ67" s="44">
        <v>3.5478316954181999</v>
      </c>
      <c r="BK67" s="52">
        <f t="shared" si="3"/>
        <v>63.783215362907129</v>
      </c>
    </row>
    <row r="68" spans="1:63">
      <c r="A68" s="31"/>
      <c r="B68" s="38" t="s">
        <v>169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4.1336841161100001E-2</v>
      </c>
      <c r="I68" s="44">
        <v>0</v>
      </c>
      <c r="J68" s="44">
        <v>0</v>
      </c>
      <c r="K68" s="44">
        <v>0</v>
      </c>
      <c r="L68" s="44">
        <v>0.2171250967741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1.0856254838700001E-2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4.2451562885023906</v>
      </c>
      <c r="AW68" s="44">
        <v>16.974773315031403</v>
      </c>
      <c r="AX68" s="44">
        <v>0</v>
      </c>
      <c r="AY68" s="44">
        <v>0</v>
      </c>
      <c r="AZ68" s="44">
        <v>56.193788109631413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44">
        <v>0.62807802961060011</v>
      </c>
      <c r="BG68" s="44">
        <v>0</v>
      </c>
      <c r="BH68" s="44">
        <v>0</v>
      </c>
      <c r="BI68" s="44">
        <v>0</v>
      </c>
      <c r="BJ68" s="44">
        <v>1.9383710387091002</v>
      </c>
      <c r="BK68" s="52">
        <f t="shared" si="3"/>
        <v>80.24948497425882</v>
      </c>
    </row>
    <row r="69" spans="1:63">
      <c r="A69" s="31"/>
      <c r="B69" s="38" t="s">
        <v>168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1.21561119353E-2</v>
      </c>
      <c r="I69" s="44">
        <v>0</v>
      </c>
      <c r="J69" s="44">
        <v>0</v>
      </c>
      <c r="K69" s="44">
        <v>0</v>
      </c>
      <c r="L69" s="44">
        <v>0.16617411290309997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8.0994335483099991E-2</v>
      </c>
      <c r="AW69" s="44">
        <v>8.7884387096771999</v>
      </c>
      <c r="AX69" s="44">
        <v>0</v>
      </c>
      <c r="AY69" s="44">
        <v>0</v>
      </c>
      <c r="AZ69" s="44">
        <v>15.964198916127499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4">
        <v>6.4814735481999999E-3</v>
      </c>
      <c r="BG69" s="44">
        <v>0</v>
      </c>
      <c r="BH69" s="44">
        <v>0</v>
      </c>
      <c r="BI69" s="44">
        <v>0</v>
      </c>
      <c r="BJ69" s="44">
        <v>0</v>
      </c>
      <c r="BK69" s="52">
        <f t="shared" si="3"/>
        <v>25.018443659674396</v>
      </c>
    </row>
    <row r="70" spans="1:63">
      <c r="A70" s="31"/>
      <c r="B70" s="38" t="s">
        <v>160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4.7966478547999999E-2</v>
      </c>
      <c r="I70" s="44">
        <v>0</v>
      </c>
      <c r="J70" s="44">
        <v>0</v>
      </c>
      <c r="K70" s="44">
        <v>0</v>
      </c>
      <c r="L70" s="44">
        <v>0.112789548387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1.1278954837999999E-3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0.11087625806450001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3.9968680782172012</v>
      </c>
      <c r="AW70" s="44">
        <v>0.71446411193530013</v>
      </c>
      <c r="AX70" s="44">
        <v>0</v>
      </c>
      <c r="AY70" s="44">
        <v>0</v>
      </c>
      <c r="AZ70" s="44">
        <v>22.571940888185921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4">
        <v>0.45054898135340005</v>
      </c>
      <c r="BG70" s="44">
        <v>0.27719064516120001</v>
      </c>
      <c r="BH70" s="44">
        <v>0</v>
      </c>
      <c r="BI70" s="44">
        <v>0</v>
      </c>
      <c r="BJ70" s="44">
        <v>0.94541931290290004</v>
      </c>
      <c r="BK70" s="52">
        <f t="shared" si="3"/>
        <v>29.229192198239218</v>
      </c>
    </row>
    <row r="71" spans="1:63">
      <c r="A71" s="31"/>
      <c r="B71" s="38" t="s">
        <v>170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3.3302802419299997E-2</v>
      </c>
      <c r="I71" s="44">
        <v>5.4594758064516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8.690157419354799</v>
      </c>
      <c r="AD71" s="44">
        <v>0</v>
      </c>
      <c r="AE71" s="44">
        <v>0</v>
      </c>
      <c r="AF71" s="44">
        <v>0.66823155025789993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1.0596715786420003</v>
      </c>
      <c r="AW71" s="44">
        <v>9.4224826662577996</v>
      </c>
      <c r="AX71" s="44">
        <v>0</v>
      </c>
      <c r="AY71" s="44">
        <v>0</v>
      </c>
      <c r="AZ71" s="44">
        <v>9.5306260399655027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0.17283596012819999</v>
      </c>
      <c r="BG71" s="44">
        <v>0</v>
      </c>
      <c r="BH71" s="44">
        <v>0</v>
      </c>
      <c r="BI71" s="44">
        <v>0</v>
      </c>
      <c r="BJ71" s="44">
        <v>0</v>
      </c>
      <c r="BK71" s="52">
        <f t="shared" si="3"/>
        <v>35.036783823477101</v>
      </c>
    </row>
    <row r="72" spans="1:63">
      <c r="A72" s="31"/>
      <c r="B72" s="38" t="s">
        <v>178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5.4507370967699996E-2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2.6202453555384984</v>
      </c>
      <c r="AW72" s="44">
        <v>1.9663615728705</v>
      </c>
      <c r="AX72" s="44">
        <v>0</v>
      </c>
      <c r="AY72" s="44">
        <v>0</v>
      </c>
      <c r="AZ72" s="44">
        <v>31.266610191089246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4">
        <v>0.44474304677210003</v>
      </c>
      <c r="BG72" s="44">
        <v>0</v>
      </c>
      <c r="BH72" s="44">
        <v>0</v>
      </c>
      <c r="BI72" s="44">
        <v>0</v>
      </c>
      <c r="BJ72" s="44">
        <v>0.81033690725790009</v>
      </c>
      <c r="BK72" s="52">
        <f t="shared" si="3"/>
        <v>37.162804444495947</v>
      </c>
    </row>
    <row r="73" spans="1:63">
      <c r="A73" s="31"/>
      <c r="B73" s="38" t="s">
        <v>179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2.43019412903E-2</v>
      </c>
      <c r="I73" s="44">
        <v>6.2047509677418997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0.37775875874190001</v>
      </c>
      <c r="AD73" s="44">
        <v>0</v>
      </c>
      <c r="AE73" s="44">
        <v>0</v>
      </c>
      <c r="AF73" s="44">
        <v>0.63470197654829996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5.6784308480876016</v>
      </c>
      <c r="AW73" s="44">
        <v>3.3819435143865997</v>
      </c>
      <c r="AX73" s="44">
        <v>0</v>
      </c>
      <c r="AY73" s="44">
        <v>0</v>
      </c>
      <c r="AZ73" s="44">
        <v>39.240529334180899</v>
      </c>
      <c r="BA73" s="44">
        <v>0</v>
      </c>
      <c r="BB73" s="44">
        <v>0</v>
      </c>
      <c r="BC73" s="44">
        <v>0</v>
      </c>
      <c r="BD73" s="44">
        <v>0</v>
      </c>
      <c r="BE73" s="44">
        <v>0</v>
      </c>
      <c r="BF73" s="44">
        <v>0.79313677299870045</v>
      </c>
      <c r="BG73" s="44">
        <v>0</v>
      </c>
      <c r="BH73" s="44">
        <v>0</v>
      </c>
      <c r="BI73" s="44">
        <v>0</v>
      </c>
      <c r="BJ73" s="44">
        <v>1.8572297606767003</v>
      </c>
      <c r="BK73" s="52">
        <f t="shared" si="3"/>
        <v>58.192783874652896</v>
      </c>
    </row>
    <row r="74" spans="1:63">
      <c r="A74" s="31"/>
      <c r="B74" s="38" t="s">
        <v>180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1.9699180225600001E-2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2.0162135483700001E-2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4.5005440641453074</v>
      </c>
      <c r="AW74" s="44">
        <v>1.2887098248385001</v>
      </c>
      <c r="AX74" s="44">
        <v>0</v>
      </c>
      <c r="AY74" s="44">
        <v>0</v>
      </c>
      <c r="AZ74" s="44">
        <v>36.061192051796063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0.45238774451440011</v>
      </c>
      <c r="BG74" s="44">
        <v>0</v>
      </c>
      <c r="BH74" s="44">
        <v>0</v>
      </c>
      <c r="BI74" s="44">
        <v>0</v>
      </c>
      <c r="BJ74" s="44">
        <v>1.3293850387090003</v>
      </c>
      <c r="BK74" s="52">
        <f t="shared" si="3"/>
        <v>43.672080039712561</v>
      </c>
    </row>
    <row r="75" spans="1:63">
      <c r="A75" s="31"/>
      <c r="B75" s="38" t="s">
        <v>181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8.6451505709299992E-2</v>
      </c>
      <c r="I75" s="44">
        <v>1.0064203225805999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8.0513625805000016E-3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3.0289454455393012</v>
      </c>
      <c r="AW75" s="44">
        <v>0.90992044838680008</v>
      </c>
      <c r="AX75" s="44">
        <v>0</v>
      </c>
      <c r="AY75" s="44">
        <v>0</v>
      </c>
      <c r="AZ75" s="44">
        <v>15.5388791658667</v>
      </c>
      <c r="BA75" s="44">
        <v>0</v>
      </c>
      <c r="BB75" s="44">
        <v>0</v>
      </c>
      <c r="BC75" s="44">
        <v>0</v>
      </c>
      <c r="BD75" s="44">
        <v>0</v>
      </c>
      <c r="BE75" s="44">
        <v>0</v>
      </c>
      <c r="BF75" s="44">
        <v>0.5259440182891999</v>
      </c>
      <c r="BG75" s="44">
        <v>0</v>
      </c>
      <c r="BH75" s="44">
        <v>0</v>
      </c>
      <c r="BI75" s="44">
        <v>0</v>
      </c>
      <c r="BJ75" s="44">
        <v>0.70266982470919992</v>
      </c>
      <c r="BK75" s="52">
        <f t="shared" si="3"/>
        <v>21.807282093661598</v>
      </c>
    </row>
    <row r="76" spans="1:63">
      <c r="A76" s="31"/>
      <c r="B76" s="38" t="s">
        <v>182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4.2632396096399995E-2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0.19612864516119999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4.9849796817268963</v>
      </c>
      <c r="AW76" s="44">
        <v>2.2521995361287996</v>
      </c>
      <c r="AX76" s="44">
        <v>0</v>
      </c>
      <c r="AY76" s="44">
        <v>0</v>
      </c>
      <c r="AZ76" s="44">
        <v>59.674581085631559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4">
        <v>0.75582598254590017</v>
      </c>
      <c r="BG76" s="44">
        <v>0</v>
      </c>
      <c r="BH76" s="44">
        <v>0</v>
      </c>
      <c r="BI76" s="44">
        <v>0</v>
      </c>
      <c r="BJ76" s="44">
        <v>1.8019210950959998</v>
      </c>
      <c r="BK76" s="52">
        <f t="shared" si="3"/>
        <v>69.708268422386766</v>
      </c>
    </row>
    <row r="77" spans="1:63">
      <c r="A77" s="31"/>
      <c r="B77" s="38" t="s">
        <v>183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3.7733011161000002E-2</v>
      </c>
      <c r="I77" s="44">
        <v>0</v>
      </c>
      <c r="J77" s="44">
        <v>0</v>
      </c>
      <c r="K77" s="44">
        <v>0</v>
      </c>
      <c r="L77" s="44">
        <v>0.1777995290322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2.9251671128285008</v>
      </c>
      <c r="AW77" s="44">
        <v>4.7409999999999997</v>
      </c>
      <c r="AX77" s="44">
        <v>0</v>
      </c>
      <c r="AY77" s="44">
        <v>0</v>
      </c>
      <c r="AZ77" s="44">
        <v>18.2930020854132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0.20504311738559999</v>
      </c>
      <c r="BG77" s="44">
        <v>0</v>
      </c>
      <c r="BH77" s="44">
        <v>0</v>
      </c>
      <c r="BI77" s="44">
        <v>0</v>
      </c>
      <c r="BJ77" s="44">
        <v>1.6649454629024001</v>
      </c>
      <c r="BK77" s="52">
        <f t="shared" si="3"/>
        <v>28.044690318722896</v>
      </c>
    </row>
    <row r="78" spans="1:63">
      <c r="A78" s="31"/>
      <c r="B78" s="38" t="s">
        <v>189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0.13721469225760002</v>
      </c>
      <c r="I78" s="44">
        <v>0</v>
      </c>
      <c r="J78" s="44">
        <v>0</v>
      </c>
      <c r="K78" s="44">
        <v>0</v>
      </c>
      <c r="L78" s="44">
        <v>6.0984329032200003E-2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2.2360920645000001E-2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7.6432188142375255</v>
      </c>
      <c r="AW78" s="44">
        <v>3.5735961668053999</v>
      </c>
      <c r="AX78" s="44">
        <v>0</v>
      </c>
      <c r="AY78" s="44">
        <v>0</v>
      </c>
      <c r="AZ78" s="44">
        <v>46.974402754749782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2.1484909712188016</v>
      </c>
      <c r="BG78" s="44">
        <v>0.26395495319349999</v>
      </c>
      <c r="BH78" s="44">
        <v>0</v>
      </c>
      <c r="BI78" s="44">
        <v>0</v>
      </c>
      <c r="BJ78" s="44">
        <v>2.2045306164497003</v>
      </c>
      <c r="BK78" s="52">
        <f t="shared" si="3"/>
        <v>63.028754218589505</v>
      </c>
    </row>
    <row r="79" spans="1:63">
      <c r="A79" s="31"/>
      <c r="B79" s="38" t="s">
        <v>194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0.1009069680637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2.1456524193400002E-2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7.1407672519195735</v>
      </c>
      <c r="AW79" s="44">
        <v>1.8071843391928999</v>
      </c>
      <c r="AX79" s="44">
        <v>0</v>
      </c>
      <c r="AY79" s="44">
        <v>0</v>
      </c>
      <c r="AZ79" s="44">
        <v>29.265196075431636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3.7312045500675026</v>
      </c>
      <c r="BG79" s="44">
        <v>1.1335111129029998</v>
      </c>
      <c r="BH79" s="44">
        <v>0</v>
      </c>
      <c r="BI79" s="44">
        <v>0</v>
      </c>
      <c r="BJ79" s="44">
        <v>2.9547875627379003</v>
      </c>
      <c r="BK79" s="52">
        <f t="shared" si="3"/>
        <v>46.155014384509613</v>
      </c>
    </row>
    <row r="80" spans="1:63">
      <c r="A80" s="31"/>
      <c r="B80" s="38" t="s">
        <v>161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5.2248577410000008E-4</v>
      </c>
      <c r="I80" s="44">
        <v>73.679582159322194</v>
      </c>
      <c r="J80" s="44">
        <v>0</v>
      </c>
      <c r="K80" s="44">
        <v>0</v>
      </c>
      <c r="L80" s="44">
        <v>2.0083115159000003E-3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1.9654993008386998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4.2380689967299996E-2</v>
      </c>
      <c r="AW80" s="44">
        <v>0</v>
      </c>
      <c r="AX80" s="44">
        <v>0</v>
      </c>
      <c r="AY80" s="44">
        <v>0</v>
      </c>
      <c r="AZ80" s="44">
        <v>4.1262160007741002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4">
        <v>0</v>
      </c>
      <c r="BG80" s="44">
        <v>22.671437678903199</v>
      </c>
      <c r="BH80" s="44">
        <v>0</v>
      </c>
      <c r="BI80" s="44">
        <v>0</v>
      </c>
      <c r="BJ80" s="44">
        <v>0</v>
      </c>
      <c r="BK80" s="52">
        <v>102.4845</v>
      </c>
    </row>
    <row r="81" spans="1:63">
      <c r="A81" s="31"/>
      <c r="B81" s="3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2"/>
    </row>
    <row r="82" spans="1:63">
      <c r="A82" s="31"/>
      <c r="B82" s="38" t="s">
        <v>95</v>
      </c>
      <c r="C82" s="50">
        <f t="shared" ref="C82:AH82" si="4">SUM(C19:C80)</f>
        <v>0</v>
      </c>
      <c r="D82" s="50">
        <f t="shared" si="4"/>
        <v>0</v>
      </c>
      <c r="E82" s="50">
        <f t="shared" si="4"/>
        <v>0</v>
      </c>
      <c r="F82" s="50">
        <f t="shared" si="4"/>
        <v>0</v>
      </c>
      <c r="G82" s="50">
        <f t="shared" si="4"/>
        <v>0</v>
      </c>
      <c r="H82" s="50">
        <f t="shared" si="4"/>
        <v>2.8701814087613005</v>
      </c>
      <c r="I82" s="50">
        <f t="shared" si="4"/>
        <v>1499.4045450576718</v>
      </c>
      <c r="J82" s="50">
        <f t="shared" si="4"/>
        <v>0.80933854838699992</v>
      </c>
      <c r="K82" s="50">
        <f t="shared" si="4"/>
        <v>0</v>
      </c>
      <c r="L82" s="50">
        <f t="shared" si="4"/>
        <v>33.584211530575004</v>
      </c>
      <c r="M82" s="50">
        <f t="shared" si="4"/>
        <v>0</v>
      </c>
      <c r="N82" s="50">
        <f t="shared" si="4"/>
        <v>0</v>
      </c>
      <c r="O82" s="50">
        <f t="shared" si="4"/>
        <v>0</v>
      </c>
      <c r="P82" s="50">
        <f t="shared" si="4"/>
        <v>0</v>
      </c>
      <c r="Q82" s="50">
        <f t="shared" si="4"/>
        <v>0</v>
      </c>
      <c r="R82" s="50">
        <f t="shared" si="4"/>
        <v>0.3259485428369</v>
      </c>
      <c r="S82" s="50">
        <f t="shared" si="4"/>
        <v>118.2863387757414</v>
      </c>
      <c r="T82" s="50">
        <f t="shared" si="4"/>
        <v>0</v>
      </c>
      <c r="U82" s="50">
        <f t="shared" si="4"/>
        <v>0</v>
      </c>
      <c r="V82" s="50">
        <f t="shared" si="4"/>
        <v>1.0529052774192</v>
      </c>
      <c r="W82" s="50">
        <f t="shared" si="4"/>
        <v>0</v>
      </c>
      <c r="X82" s="50">
        <f t="shared" si="4"/>
        <v>0</v>
      </c>
      <c r="Y82" s="50">
        <f t="shared" si="4"/>
        <v>0</v>
      </c>
      <c r="Z82" s="50">
        <f t="shared" si="4"/>
        <v>0</v>
      </c>
      <c r="AA82" s="50">
        <f t="shared" si="4"/>
        <v>0</v>
      </c>
      <c r="AB82" s="50">
        <f t="shared" si="4"/>
        <v>0.27449145935430003</v>
      </c>
      <c r="AC82" s="50">
        <f t="shared" si="4"/>
        <v>21.424610564677</v>
      </c>
      <c r="AD82" s="50">
        <f t="shared" si="4"/>
        <v>0</v>
      </c>
      <c r="AE82" s="50">
        <f t="shared" si="4"/>
        <v>0</v>
      </c>
      <c r="AF82" s="50">
        <f t="shared" si="4"/>
        <v>36.935095716383309</v>
      </c>
      <c r="AG82" s="50">
        <f t="shared" si="4"/>
        <v>0</v>
      </c>
      <c r="AH82" s="50">
        <f t="shared" si="4"/>
        <v>0</v>
      </c>
      <c r="AI82" s="50">
        <f t="shared" ref="AI82:BK82" si="5">SUM(AI19:AI80)</f>
        <v>0</v>
      </c>
      <c r="AJ82" s="50">
        <f t="shared" si="5"/>
        <v>0</v>
      </c>
      <c r="AK82" s="50">
        <f t="shared" si="5"/>
        <v>0</v>
      </c>
      <c r="AL82" s="50">
        <f t="shared" si="5"/>
        <v>6.1753651612700002E-2</v>
      </c>
      <c r="AM82" s="50">
        <f t="shared" si="5"/>
        <v>0.53831354838699996</v>
      </c>
      <c r="AN82" s="50">
        <f t="shared" si="5"/>
        <v>0</v>
      </c>
      <c r="AO82" s="50">
        <f t="shared" si="5"/>
        <v>0</v>
      </c>
      <c r="AP82" s="50">
        <f t="shared" si="5"/>
        <v>0.33500722580639997</v>
      </c>
      <c r="AQ82" s="50">
        <f t="shared" si="5"/>
        <v>0</v>
      </c>
      <c r="AR82" s="50">
        <f t="shared" si="5"/>
        <v>0</v>
      </c>
      <c r="AS82" s="50">
        <f t="shared" si="5"/>
        <v>0</v>
      </c>
      <c r="AT82" s="50">
        <f t="shared" si="5"/>
        <v>0</v>
      </c>
      <c r="AU82" s="50">
        <f t="shared" si="5"/>
        <v>0</v>
      </c>
      <c r="AV82" s="50">
        <f t="shared" si="5"/>
        <v>249.7325843835763</v>
      </c>
      <c r="AW82" s="50">
        <f t="shared" si="5"/>
        <v>424.21004029848893</v>
      </c>
      <c r="AX82" s="50">
        <f t="shared" si="5"/>
        <v>0</v>
      </c>
      <c r="AY82" s="50">
        <f t="shared" si="5"/>
        <v>0</v>
      </c>
      <c r="AZ82" s="50">
        <f t="shared" si="5"/>
        <v>1689.2208707275986</v>
      </c>
      <c r="BA82" s="50">
        <f t="shared" si="5"/>
        <v>0</v>
      </c>
      <c r="BB82" s="50">
        <f t="shared" si="5"/>
        <v>0</v>
      </c>
      <c r="BC82" s="50">
        <f t="shared" si="5"/>
        <v>0</v>
      </c>
      <c r="BD82" s="50">
        <f t="shared" si="5"/>
        <v>0</v>
      </c>
      <c r="BE82" s="50">
        <f t="shared" si="5"/>
        <v>0</v>
      </c>
      <c r="BF82" s="50">
        <f t="shared" si="5"/>
        <v>37.350521408520997</v>
      </c>
      <c r="BG82" s="50">
        <f t="shared" si="5"/>
        <v>246.95037728757882</v>
      </c>
      <c r="BH82" s="50">
        <f t="shared" si="5"/>
        <v>0</v>
      </c>
      <c r="BI82" s="50">
        <f t="shared" si="5"/>
        <v>0</v>
      </c>
      <c r="BJ82" s="50">
        <f t="shared" si="5"/>
        <v>82.247063530908349</v>
      </c>
      <c r="BK82" s="46">
        <f t="shared" si="5"/>
        <v>4445.6110523171892</v>
      </c>
    </row>
    <row r="83" spans="1:63">
      <c r="A83" s="31" t="s">
        <v>82</v>
      </c>
      <c r="B83" s="37" t="s">
        <v>15</v>
      </c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9"/>
    </row>
    <row r="84" spans="1:63">
      <c r="A84" s="31"/>
      <c r="B84" s="38" t="s">
        <v>39</v>
      </c>
      <c r="C84" s="50"/>
      <c r="D84" s="44"/>
      <c r="E84" s="44"/>
      <c r="F84" s="44"/>
      <c r="G84" s="51"/>
      <c r="H84" s="50"/>
      <c r="I84" s="44"/>
      <c r="J84" s="44"/>
      <c r="K84" s="44"/>
      <c r="L84" s="51"/>
      <c r="M84" s="50"/>
      <c r="N84" s="44"/>
      <c r="O84" s="44"/>
      <c r="P84" s="44"/>
      <c r="Q84" s="51"/>
      <c r="R84" s="50"/>
      <c r="S84" s="44"/>
      <c r="T84" s="44"/>
      <c r="U84" s="44"/>
      <c r="V84" s="51"/>
      <c r="W84" s="50"/>
      <c r="X84" s="44"/>
      <c r="Y84" s="44"/>
      <c r="Z84" s="44"/>
      <c r="AA84" s="51"/>
      <c r="AB84" s="50"/>
      <c r="AC84" s="44"/>
      <c r="AD84" s="44"/>
      <c r="AE84" s="44"/>
      <c r="AF84" s="51"/>
      <c r="AG84" s="50"/>
      <c r="AH84" s="44"/>
      <c r="AI84" s="44"/>
      <c r="AJ84" s="44"/>
      <c r="AK84" s="51"/>
      <c r="AL84" s="50"/>
      <c r="AM84" s="44"/>
      <c r="AN84" s="44"/>
      <c r="AO84" s="44"/>
      <c r="AP84" s="51"/>
      <c r="AQ84" s="50"/>
      <c r="AR84" s="44"/>
      <c r="AS84" s="44"/>
      <c r="AT84" s="44"/>
      <c r="AU84" s="51"/>
      <c r="AV84" s="50"/>
      <c r="AW84" s="44"/>
      <c r="AX84" s="44"/>
      <c r="AY84" s="44"/>
      <c r="AZ84" s="51"/>
      <c r="BA84" s="50"/>
      <c r="BB84" s="44"/>
      <c r="BC84" s="44"/>
      <c r="BD84" s="44"/>
      <c r="BE84" s="51"/>
      <c r="BF84" s="50"/>
      <c r="BG84" s="44"/>
      <c r="BH84" s="44"/>
      <c r="BI84" s="44"/>
      <c r="BJ84" s="51"/>
      <c r="BK84" s="52"/>
    </row>
    <row r="85" spans="1:63">
      <c r="A85" s="31"/>
      <c r="B85" s="38" t="s">
        <v>94</v>
      </c>
      <c r="C85" s="50"/>
      <c r="D85" s="44"/>
      <c r="E85" s="44"/>
      <c r="F85" s="44"/>
      <c r="G85" s="51"/>
      <c r="H85" s="50"/>
      <c r="I85" s="44"/>
      <c r="J85" s="44"/>
      <c r="K85" s="44"/>
      <c r="L85" s="51"/>
      <c r="M85" s="50"/>
      <c r="N85" s="44"/>
      <c r="O85" s="44"/>
      <c r="P85" s="44"/>
      <c r="Q85" s="51"/>
      <c r="R85" s="50"/>
      <c r="S85" s="44"/>
      <c r="T85" s="44"/>
      <c r="U85" s="44"/>
      <c r="V85" s="51"/>
      <c r="W85" s="50"/>
      <c r="X85" s="44"/>
      <c r="Y85" s="44"/>
      <c r="Z85" s="44"/>
      <c r="AA85" s="51"/>
      <c r="AB85" s="50"/>
      <c r="AC85" s="44"/>
      <c r="AD85" s="44"/>
      <c r="AE85" s="44"/>
      <c r="AF85" s="51"/>
      <c r="AG85" s="50"/>
      <c r="AH85" s="44"/>
      <c r="AI85" s="44"/>
      <c r="AJ85" s="44"/>
      <c r="AK85" s="51"/>
      <c r="AL85" s="50"/>
      <c r="AM85" s="44"/>
      <c r="AN85" s="44"/>
      <c r="AO85" s="44"/>
      <c r="AP85" s="51"/>
      <c r="AQ85" s="50"/>
      <c r="AR85" s="44"/>
      <c r="AS85" s="44"/>
      <c r="AT85" s="44"/>
      <c r="AU85" s="51"/>
      <c r="AV85" s="50"/>
      <c r="AW85" s="44"/>
      <c r="AX85" s="44"/>
      <c r="AY85" s="44"/>
      <c r="AZ85" s="51"/>
      <c r="BA85" s="50"/>
      <c r="BB85" s="44"/>
      <c r="BC85" s="44"/>
      <c r="BD85" s="44"/>
      <c r="BE85" s="51"/>
      <c r="BF85" s="50"/>
      <c r="BG85" s="44"/>
      <c r="BH85" s="44"/>
      <c r="BI85" s="44"/>
      <c r="BJ85" s="51"/>
      <c r="BK85" s="52"/>
    </row>
    <row r="86" spans="1:63">
      <c r="A86" s="31" t="s">
        <v>84</v>
      </c>
      <c r="B86" s="37" t="s">
        <v>99</v>
      </c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9"/>
    </row>
    <row r="87" spans="1:63">
      <c r="A87" s="31"/>
      <c r="B87" s="38" t="s">
        <v>39</v>
      </c>
      <c r="C87" s="50"/>
      <c r="D87" s="44"/>
      <c r="E87" s="44"/>
      <c r="F87" s="44"/>
      <c r="G87" s="51"/>
      <c r="H87" s="50"/>
      <c r="I87" s="44"/>
      <c r="J87" s="44"/>
      <c r="K87" s="44"/>
      <c r="L87" s="51"/>
      <c r="M87" s="50"/>
      <c r="N87" s="44"/>
      <c r="O87" s="44"/>
      <c r="P87" s="44"/>
      <c r="Q87" s="51"/>
      <c r="R87" s="50"/>
      <c r="S87" s="44"/>
      <c r="T87" s="44"/>
      <c r="U87" s="44"/>
      <c r="V87" s="51"/>
      <c r="W87" s="50"/>
      <c r="X87" s="44"/>
      <c r="Y87" s="44"/>
      <c r="Z87" s="44"/>
      <c r="AA87" s="51"/>
      <c r="AB87" s="50"/>
      <c r="AC87" s="44"/>
      <c r="AD87" s="44"/>
      <c r="AE87" s="44"/>
      <c r="AF87" s="51"/>
      <c r="AG87" s="50"/>
      <c r="AH87" s="44"/>
      <c r="AI87" s="44"/>
      <c r="AJ87" s="44"/>
      <c r="AK87" s="51"/>
      <c r="AL87" s="50"/>
      <c r="AM87" s="44"/>
      <c r="AN87" s="44"/>
      <c r="AO87" s="44"/>
      <c r="AP87" s="51"/>
      <c r="AQ87" s="50"/>
      <c r="AR87" s="44"/>
      <c r="AS87" s="44"/>
      <c r="AT87" s="44"/>
      <c r="AU87" s="51"/>
      <c r="AV87" s="50"/>
      <c r="AW87" s="44"/>
      <c r="AX87" s="44"/>
      <c r="AY87" s="44"/>
      <c r="AZ87" s="51"/>
      <c r="BA87" s="50"/>
      <c r="BB87" s="44"/>
      <c r="BC87" s="44"/>
      <c r="BD87" s="44"/>
      <c r="BE87" s="51"/>
      <c r="BF87" s="50"/>
      <c r="BG87" s="44"/>
      <c r="BH87" s="44"/>
      <c r="BI87" s="44"/>
      <c r="BJ87" s="51"/>
      <c r="BK87" s="52"/>
    </row>
    <row r="88" spans="1:63">
      <c r="A88" s="31"/>
      <c r="B88" s="38" t="s">
        <v>93</v>
      </c>
      <c r="C88" s="50"/>
      <c r="D88" s="44"/>
      <c r="E88" s="44"/>
      <c r="F88" s="44"/>
      <c r="G88" s="51"/>
      <c r="H88" s="50"/>
      <c r="I88" s="44"/>
      <c r="J88" s="44"/>
      <c r="K88" s="44"/>
      <c r="L88" s="51"/>
      <c r="M88" s="50"/>
      <c r="N88" s="44"/>
      <c r="O88" s="44"/>
      <c r="P88" s="44"/>
      <c r="Q88" s="51"/>
      <c r="R88" s="50"/>
      <c r="S88" s="44"/>
      <c r="T88" s="44"/>
      <c r="U88" s="44"/>
      <c r="V88" s="51"/>
      <c r="W88" s="50"/>
      <c r="X88" s="44"/>
      <c r="Y88" s="44"/>
      <c r="Z88" s="44"/>
      <c r="AA88" s="51"/>
      <c r="AB88" s="50"/>
      <c r="AC88" s="44"/>
      <c r="AD88" s="44"/>
      <c r="AE88" s="44"/>
      <c r="AF88" s="51"/>
      <c r="AG88" s="50"/>
      <c r="AH88" s="44"/>
      <c r="AI88" s="44"/>
      <c r="AJ88" s="44"/>
      <c r="AK88" s="51"/>
      <c r="AL88" s="50"/>
      <c r="AM88" s="44"/>
      <c r="AN88" s="44"/>
      <c r="AO88" s="44"/>
      <c r="AP88" s="51"/>
      <c r="AQ88" s="50"/>
      <c r="AR88" s="44"/>
      <c r="AS88" s="44"/>
      <c r="AT88" s="44"/>
      <c r="AU88" s="51"/>
      <c r="AV88" s="50"/>
      <c r="AW88" s="44"/>
      <c r="AX88" s="44"/>
      <c r="AY88" s="44"/>
      <c r="AZ88" s="51"/>
      <c r="BA88" s="50"/>
      <c r="BB88" s="44"/>
      <c r="BC88" s="44"/>
      <c r="BD88" s="44"/>
      <c r="BE88" s="51"/>
      <c r="BF88" s="50"/>
      <c r="BG88" s="44"/>
      <c r="BH88" s="44"/>
      <c r="BI88" s="44"/>
      <c r="BJ88" s="51"/>
      <c r="BK88" s="52"/>
    </row>
    <row r="89" spans="1:63">
      <c r="A89" s="31" t="s">
        <v>85</v>
      </c>
      <c r="B89" s="37" t="s">
        <v>16</v>
      </c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9"/>
    </row>
    <row r="90" spans="1:63">
      <c r="A90" s="31"/>
      <c r="B90" s="38" t="s">
        <v>39</v>
      </c>
      <c r="C90" s="50"/>
      <c r="D90" s="44"/>
      <c r="E90" s="44"/>
      <c r="F90" s="44"/>
      <c r="G90" s="51"/>
      <c r="H90" s="50"/>
      <c r="I90" s="44"/>
      <c r="J90" s="44"/>
      <c r="K90" s="44"/>
      <c r="L90" s="51"/>
      <c r="M90" s="50"/>
      <c r="N90" s="44"/>
      <c r="O90" s="44"/>
      <c r="P90" s="44"/>
      <c r="Q90" s="51"/>
      <c r="R90" s="50"/>
      <c r="S90" s="44"/>
      <c r="T90" s="44"/>
      <c r="U90" s="44"/>
      <c r="V90" s="51"/>
      <c r="W90" s="50"/>
      <c r="X90" s="44"/>
      <c r="Y90" s="44"/>
      <c r="Z90" s="44"/>
      <c r="AA90" s="51"/>
      <c r="AB90" s="50"/>
      <c r="AC90" s="44"/>
      <c r="AD90" s="44"/>
      <c r="AE90" s="44"/>
      <c r="AF90" s="51"/>
      <c r="AG90" s="50"/>
      <c r="AH90" s="44"/>
      <c r="AI90" s="44"/>
      <c r="AJ90" s="44"/>
      <c r="AK90" s="51"/>
      <c r="AL90" s="50"/>
      <c r="AM90" s="44"/>
      <c r="AN90" s="44"/>
      <c r="AO90" s="44"/>
      <c r="AP90" s="51"/>
      <c r="AQ90" s="50"/>
      <c r="AR90" s="44"/>
      <c r="AS90" s="44"/>
      <c r="AT90" s="44"/>
      <c r="AU90" s="51"/>
      <c r="AV90" s="50"/>
      <c r="AW90" s="44"/>
      <c r="AX90" s="44"/>
      <c r="AY90" s="44"/>
      <c r="AZ90" s="51"/>
      <c r="BA90" s="50"/>
      <c r="BB90" s="44"/>
      <c r="BC90" s="44"/>
      <c r="BD90" s="44"/>
      <c r="BE90" s="51"/>
      <c r="BF90" s="50"/>
      <c r="BG90" s="44"/>
      <c r="BH90" s="44"/>
      <c r="BI90" s="44"/>
      <c r="BJ90" s="51"/>
      <c r="BK90" s="52"/>
    </row>
    <row r="91" spans="1:63">
      <c r="A91" s="31"/>
      <c r="B91" s="38" t="s">
        <v>138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6.5148123451000003E-2</v>
      </c>
      <c r="I91" s="44">
        <v>693.46673243470821</v>
      </c>
      <c r="J91" s="44">
        <v>6.7850694582258004</v>
      </c>
      <c r="K91" s="44">
        <v>0</v>
      </c>
      <c r="L91" s="44">
        <v>3.3526622081932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7.0223970000000005E-3</v>
      </c>
      <c r="S91" s="44">
        <v>152.37584046738701</v>
      </c>
      <c r="T91" s="44">
        <v>0</v>
      </c>
      <c r="U91" s="44">
        <v>0</v>
      </c>
      <c r="V91" s="44">
        <v>1.0400663709600001E-2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18.225163990032101</v>
      </c>
      <c r="AD91" s="44">
        <v>0</v>
      </c>
      <c r="AE91" s="44">
        <v>0</v>
      </c>
      <c r="AF91" s="44">
        <v>13.7505107955482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0.58566436132069999</v>
      </c>
      <c r="AW91" s="44">
        <v>81.095157933063803</v>
      </c>
      <c r="AX91" s="44">
        <v>0</v>
      </c>
      <c r="AY91" s="44">
        <v>0</v>
      </c>
      <c r="AZ91" s="44">
        <v>66.648774012901001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4">
        <v>4.0616662741300005E-2</v>
      </c>
      <c r="BG91" s="44">
        <v>0</v>
      </c>
      <c r="BH91" s="44">
        <v>0</v>
      </c>
      <c r="BI91" s="44">
        <v>0</v>
      </c>
      <c r="BJ91" s="44">
        <v>0.6089453064193</v>
      </c>
      <c r="BK91" s="52">
        <f>SUM(C91:BJ91)</f>
        <v>1037.0177088147013</v>
      </c>
    </row>
    <row r="92" spans="1:63">
      <c r="A92" s="31"/>
      <c r="B92" s="38" t="s">
        <v>139</v>
      </c>
      <c r="C92" s="44">
        <v>0</v>
      </c>
      <c r="D92" s="44">
        <v>1.9669593879353999</v>
      </c>
      <c r="E92" s="44">
        <v>0</v>
      </c>
      <c r="F92" s="44">
        <v>0</v>
      </c>
      <c r="G92" s="44">
        <v>0</v>
      </c>
      <c r="H92" s="44">
        <v>0.90590908354459987</v>
      </c>
      <c r="I92" s="44">
        <v>110.5992762495154</v>
      </c>
      <c r="J92" s="44">
        <v>29.662377447290297</v>
      </c>
      <c r="K92" s="44">
        <v>0</v>
      </c>
      <c r="L92" s="44">
        <v>6.3784679500955983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0.10417907761229998</v>
      </c>
      <c r="S92" s="44">
        <v>6.2376220257999999E-2</v>
      </c>
      <c r="T92" s="44">
        <v>0</v>
      </c>
      <c r="U92" s="44">
        <v>9.8143037862257998</v>
      </c>
      <c r="V92" s="44">
        <v>0.13281500012879999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2.7954657870399999E-2</v>
      </c>
      <c r="AC92" s="44">
        <v>1.5264434711287997</v>
      </c>
      <c r="AD92" s="44">
        <v>0</v>
      </c>
      <c r="AE92" s="44">
        <v>0</v>
      </c>
      <c r="AF92" s="44">
        <v>3.7380590865157002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6.4981360320999996E-3</v>
      </c>
      <c r="AM92" s="44">
        <v>0.18358014787089999</v>
      </c>
      <c r="AN92" s="44">
        <v>0</v>
      </c>
      <c r="AO92" s="44">
        <v>0</v>
      </c>
      <c r="AP92" s="44">
        <v>0.41120370538700002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6.0856797718827007</v>
      </c>
      <c r="AW92" s="44">
        <v>451.37856466554172</v>
      </c>
      <c r="AX92" s="44">
        <v>0</v>
      </c>
      <c r="AY92" s="44">
        <v>0</v>
      </c>
      <c r="AZ92" s="44">
        <v>125.83703429130153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4">
        <v>0.59649775190030041</v>
      </c>
      <c r="BG92" s="44">
        <v>2.6569689795479996</v>
      </c>
      <c r="BH92" s="44">
        <v>1.6145850468709</v>
      </c>
      <c r="BI92" s="44">
        <v>0</v>
      </c>
      <c r="BJ92" s="44">
        <v>1.8050460934510002</v>
      </c>
      <c r="BK92" s="52">
        <f t="shared" ref="BK92:BK101" si="6">SUM(C92:BJ92)</f>
        <v>755.49478000790714</v>
      </c>
    </row>
    <row r="93" spans="1:63">
      <c r="A93" s="31"/>
      <c r="B93" s="38" t="s">
        <v>171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0.1040858924835</v>
      </c>
      <c r="I93" s="44">
        <v>0.2752751612903</v>
      </c>
      <c r="J93" s="44">
        <v>0</v>
      </c>
      <c r="K93" s="44">
        <v>0</v>
      </c>
      <c r="L93" s="44">
        <v>3.0520634316769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0.14650611216100001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0.12864700080630001</v>
      </c>
      <c r="AC93" s="44">
        <v>0.85987093490309996</v>
      </c>
      <c r="AD93" s="44">
        <v>0</v>
      </c>
      <c r="AE93" s="44">
        <v>0</v>
      </c>
      <c r="AF93" s="44">
        <v>25.1843785454504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3.1963278099582992</v>
      </c>
      <c r="AW93" s="44">
        <v>34.205461347256005</v>
      </c>
      <c r="AX93" s="44">
        <v>0</v>
      </c>
      <c r="AY93" s="44">
        <v>0</v>
      </c>
      <c r="AZ93" s="44">
        <v>63.623762721408156</v>
      </c>
      <c r="BA93" s="44">
        <v>0</v>
      </c>
      <c r="BB93" s="44">
        <v>0</v>
      </c>
      <c r="BC93" s="44">
        <v>0</v>
      </c>
      <c r="BD93" s="44">
        <v>0</v>
      </c>
      <c r="BE93" s="44">
        <v>0</v>
      </c>
      <c r="BF93" s="44">
        <v>0.3908651086437</v>
      </c>
      <c r="BG93" s="44">
        <v>1.8600855203868001</v>
      </c>
      <c r="BH93" s="44">
        <v>0</v>
      </c>
      <c r="BI93" s="44">
        <v>0</v>
      </c>
      <c r="BJ93" s="44">
        <v>1.9905283696124001</v>
      </c>
      <c r="BK93" s="52">
        <f t="shared" si="6"/>
        <v>135.01785795603686</v>
      </c>
    </row>
    <row r="94" spans="1:63">
      <c r="A94" s="31"/>
      <c r="B94" s="38" t="s">
        <v>140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1.59533522902E-2</v>
      </c>
      <c r="I94" s="44">
        <v>0.50623922929029996</v>
      </c>
      <c r="J94" s="44">
        <v>0</v>
      </c>
      <c r="K94" s="44">
        <v>0</v>
      </c>
      <c r="L94" s="44">
        <v>1.4492680483800001E-2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0.30403080022570006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2.1379575683497007</v>
      </c>
      <c r="AW94" s="44">
        <v>9.7724585785477007</v>
      </c>
      <c r="AX94" s="44">
        <v>1.4441046388709</v>
      </c>
      <c r="AY94" s="44">
        <v>0</v>
      </c>
      <c r="AZ94" s="44">
        <v>13.390829121060598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4">
        <v>0.18065353909559995</v>
      </c>
      <c r="BG94" s="44">
        <v>0.19313677116119998</v>
      </c>
      <c r="BH94" s="44">
        <v>0</v>
      </c>
      <c r="BI94" s="44">
        <v>0</v>
      </c>
      <c r="BJ94" s="44">
        <v>0.2247542900967</v>
      </c>
      <c r="BK94" s="52">
        <f t="shared" si="6"/>
        <v>28.184610569472401</v>
      </c>
    </row>
    <row r="95" spans="1:63">
      <c r="A95" s="31"/>
      <c r="B95" s="38" t="s">
        <v>141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7.7007149418800006E-2</v>
      </c>
      <c r="I95" s="44">
        <v>1.522655547516</v>
      </c>
      <c r="J95" s="44">
        <v>0</v>
      </c>
      <c r="K95" s="44">
        <v>0</v>
      </c>
      <c r="L95" s="44">
        <v>89.480524536322108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2.4834748451399997E-2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1.0090216129000001E-2</v>
      </c>
      <c r="AC95" s="44">
        <v>0</v>
      </c>
      <c r="AD95" s="44">
        <v>0</v>
      </c>
      <c r="AE95" s="44">
        <v>0</v>
      </c>
      <c r="AF95" s="44">
        <v>0.20180432258059999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0.30713649935219989</v>
      </c>
      <c r="AW95" s="44">
        <v>2.5718220139031001</v>
      </c>
      <c r="AX95" s="44">
        <v>0</v>
      </c>
      <c r="AY95" s="44">
        <v>0</v>
      </c>
      <c r="AZ95" s="44">
        <v>2.7306159476442993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4">
        <v>6.0615510318999992E-3</v>
      </c>
      <c r="BG95" s="44">
        <v>0</v>
      </c>
      <c r="BH95" s="44">
        <v>0</v>
      </c>
      <c r="BI95" s="44">
        <v>0</v>
      </c>
      <c r="BJ95" s="44">
        <v>0</v>
      </c>
      <c r="BK95" s="52">
        <f t="shared" si="6"/>
        <v>96.932552532349405</v>
      </c>
    </row>
    <row r="96" spans="1:63">
      <c r="A96" s="31"/>
      <c r="B96" s="38" t="s">
        <v>142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2.7532088619026998</v>
      </c>
      <c r="I96" s="44">
        <v>188.74559704745118</v>
      </c>
      <c r="J96" s="44">
        <v>0</v>
      </c>
      <c r="K96" s="44">
        <v>0</v>
      </c>
      <c r="L96" s="44">
        <v>300.5229629804507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1.4669311612799999E-2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49.406301790386905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0.12651463941890001</v>
      </c>
      <c r="AW96" s="44">
        <v>192.65430608948319</v>
      </c>
      <c r="AX96" s="44">
        <v>0</v>
      </c>
      <c r="AY96" s="44">
        <v>0</v>
      </c>
      <c r="AZ96" s="44">
        <v>1.7288282375802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4">
        <v>9.4763500320000013E-3</v>
      </c>
      <c r="BG96" s="44">
        <v>0</v>
      </c>
      <c r="BH96" s="44">
        <v>0</v>
      </c>
      <c r="BI96" s="44">
        <v>0</v>
      </c>
      <c r="BJ96" s="44">
        <v>9.1623290319999993E-4</v>
      </c>
      <c r="BK96" s="52">
        <f t="shared" si="6"/>
        <v>735.96278154122172</v>
      </c>
    </row>
    <row r="97" spans="1:63">
      <c r="A97" s="31"/>
      <c r="B97" s="38" t="s">
        <v>143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0.11186410112790002</v>
      </c>
      <c r="I97" s="44">
        <v>15.275152367935402</v>
      </c>
      <c r="J97" s="44">
        <v>0</v>
      </c>
      <c r="K97" s="44">
        <v>0</v>
      </c>
      <c r="L97" s="44">
        <v>0.97216766693489998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2.0612087548300004E-2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0.3898420213223</v>
      </c>
      <c r="AD97" s="44">
        <v>0</v>
      </c>
      <c r="AE97" s="44">
        <v>0</v>
      </c>
      <c r="AF97" s="44">
        <v>0.11126718464499999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0.78262964692709991</v>
      </c>
      <c r="AW97" s="44">
        <v>9.5068171318695001</v>
      </c>
      <c r="AX97" s="44">
        <v>0</v>
      </c>
      <c r="AY97" s="44">
        <v>0</v>
      </c>
      <c r="AZ97" s="44">
        <v>5.1177560412881995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4">
        <v>6.6331459257399986E-2</v>
      </c>
      <c r="BG97" s="44">
        <v>0</v>
      </c>
      <c r="BH97" s="44">
        <v>0</v>
      </c>
      <c r="BI97" s="44">
        <v>0</v>
      </c>
      <c r="BJ97" s="44">
        <v>0</v>
      </c>
      <c r="BK97" s="52">
        <f t="shared" si="6"/>
        <v>32.354439708855999</v>
      </c>
    </row>
    <row r="98" spans="1:63">
      <c r="A98" s="31"/>
      <c r="B98" s="38" t="s">
        <v>144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4.1715490289700001E-2</v>
      </c>
      <c r="I98" s="44">
        <v>391.43998452419248</v>
      </c>
      <c r="J98" s="44">
        <v>5.0803657100967001</v>
      </c>
      <c r="K98" s="44">
        <v>0</v>
      </c>
      <c r="L98" s="44">
        <v>33.402428657451296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1.2602458838499999E-2</v>
      </c>
      <c r="S98" s="44">
        <v>112.18482766606411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6.0240852128899999E-2</v>
      </c>
      <c r="AC98" s="44">
        <v>0.84559280593539998</v>
      </c>
      <c r="AD98" s="44">
        <v>0</v>
      </c>
      <c r="AE98" s="44">
        <v>0</v>
      </c>
      <c r="AF98" s="44">
        <v>22.279114361289704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0.24578643867739997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4.6615445178865</v>
      </c>
      <c r="AW98" s="44">
        <v>208.16163478799626</v>
      </c>
      <c r="AX98" s="44">
        <v>0</v>
      </c>
      <c r="AY98" s="44">
        <v>0</v>
      </c>
      <c r="AZ98" s="44">
        <v>203.679454359956</v>
      </c>
      <c r="BA98" s="44">
        <v>0</v>
      </c>
      <c r="BB98" s="44">
        <v>0</v>
      </c>
      <c r="BC98" s="44">
        <v>0</v>
      </c>
      <c r="BD98" s="44">
        <v>0</v>
      </c>
      <c r="BE98" s="44">
        <v>0</v>
      </c>
      <c r="BF98" s="44">
        <v>1.0684693039976001</v>
      </c>
      <c r="BG98" s="44">
        <v>1.4709856440967</v>
      </c>
      <c r="BH98" s="44">
        <v>0</v>
      </c>
      <c r="BI98" s="44">
        <v>0</v>
      </c>
      <c r="BJ98" s="44">
        <v>3.2632987129671998</v>
      </c>
      <c r="BK98" s="52">
        <f t="shared" si="6"/>
        <v>987.89804629186449</v>
      </c>
    </row>
    <row r="99" spans="1:63">
      <c r="A99" s="31"/>
      <c r="B99" s="38" t="s">
        <v>145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0.53647209219180003</v>
      </c>
      <c r="I99" s="44">
        <v>497.99964216528821</v>
      </c>
      <c r="J99" s="44">
        <v>0</v>
      </c>
      <c r="K99" s="44">
        <v>0</v>
      </c>
      <c r="L99" s="44">
        <v>48.081528634352999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2.0762695032000004E-2</v>
      </c>
      <c r="S99" s="44">
        <v>190.85387322386998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3.3397870215800007</v>
      </c>
      <c r="AC99" s="44">
        <v>4.8419914358060003</v>
      </c>
      <c r="AD99" s="44">
        <v>0</v>
      </c>
      <c r="AE99" s="44">
        <v>0</v>
      </c>
      <c r="AF99" s="44">
        <v>47.407098518061993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3.5657870387000003E-2</v>
      </c>
      <c r="AM99" s="44">
        <v>2.5688461369032001</v>
      </c>
      <c r="AN99" s="44">
        <v>0</v>
      </c>
      <c r="AO99" s="44">
        <v>0</v>
      </c>
      <c r="AP99" s="44">
        <v>0.10145271309670001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15.245239734393593</v>
      </c>
      <c r="AW99" s="44">
        <v>484.03580698185982</v>
      </c>
      <c r="AX99" s="44">
        <v>0</v>
      </c>
      <c r="AY99" s="44">
        <v>0</v>
      </c>
      <c r="AZ99" s="44">
        <v>613.03340702742355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4">
        <v>1.4005038461262003</v>
      </c>
      <c r="BG99" s="44">
        <v>148.7673877070315</v>
      </c>
      <c r="BH99" s="44">
        <v>0</v>
      </c>
      <c r="BI99" s="44">
        <v>0</v>
      </c>
      <c r="BJ99" s="44">
        <v>18.272750216255098</v>
      </c>
      <c r="BK99" s="52">
        <f t="shared" si="6"/>
        <v>2076.5422080196595</v>
      </c>
    </row>
    <row r="100" spans="1:63">
      <c r="A100" s="31"/>
      <c r="B100" s="38" t="s">
        <v>146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0.54905830625739993</v>
      </c>
      <c r="I100" s="44">
        <v>300.73865590077372</v>
      </c>
      <c r="J100" s="44">
        <v>0</v>
      </c>
      <c r="K100" s="44">
        <v>0</v>
      </c>
      <c r="L100" s="44">
        <v>13.772490014838001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3.0335904191999999E-3</v>
      </c>
      <c r="S100" s="44">
        <v>0</v>
      </c>
      <c r="T100" s="44">
        <v>0</v>
      </c>
      <c r="U100" s="44">
        <v>0</v>
      </c>
      <c r="V100" s="44">
        <v>1.2581555774099999E-2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8.0555830321999995E-3</v>
      </c>
      <c r="AC100" s="44">
        <v>23.4965965853869</v>
      </c>
      <c r="AD100" s="44">
        <v>0</v>
      </c>
      <c r="AE100" s="44">
        <v>0</v>
      </c>
      <c r="AF100" s="44">
        <v>36.569069106934691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0.39153842032129993</v>
      </c>
      <c r="AW100" s="44">
        <v>234.050649804773</v>
      </c>
      <c r="AX100" s="44">
        <v>0</v>
      </c>
      <c r="AY100" s="44">
        <v>0</v>
      </c>
      <c r="AZ100" s="44">
        <v>44.426567784802685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4">
        <v>4.1180662160999998E-2</v>
      </c>
      <c r="BG100" s="44">
        <v>128.39418344854749</v>
      </c>
      <c r="BH100" s="44">
        <v>0</v>
      </c>
      <c r="BI100" s="44">
        <v>0</v>
      </c>
      <c r="BJ100" s="44">
        <v>0</v>
      </c>
      <c r="BK100" s="52">
        <f t="shared" si="6"/>
        <v>782.45366076402161</v>
      </c>
    </row>
    <row r="101" spans="1:63">
      <c r="A101" s="31"/>
      <c r="B101" s="38" t="s">
        <v>147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2.6814576166722994</v>
      </c>
      <c r="I101" s="44">
        <v>1547.2803349722194</v>
      </c>
      <c r="J101" s="44">
        <v>45.7980023759999</v>
      </c>
      <c r="K101" s="44">
        <v>0</v>
      </c>
      <c r="L101" s="44">
        <v>253.15772058325405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0.56814499848240008</v>
      </c>
      <c r="S101" s="44">
        <v>298.09741534141835</v>
      </c>
      <c r="T101" s="44">
        <v>0</v>
      </c>
      <c r="U101" s="44">
        <v>11.7468124661935</v>
      </c>
      <c r="V101" s="44">
        <v>0.95144790161280013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0.14431443848340003</v>
      </c>
      <c r="AC101" s="44">
        <v>124.30737096486949</v>
      </c>
      <c r="AD101" s="44">
        <v>0</v>
      </c>
      <c r="AE101" s="44">
        <v>0</v>
      </c>
      <c r="AF101" s="44">
        <v>30.257500887772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2.4451802225599999E-2</v>
      </c>
      <c r="AM101" s="44">
        <v>0</v>
      </c>
      <c r="AN101" s="44">
        <v>0</v>
      </c>
      <c r="AO101" s="44">
        <v>0</v>
      </c>
      <c r="AP101" s="44">
        <v>8.6604486225799998E-2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7.7234882378129051</v>
      </c>
      <c r="AW101" s="44">
        <v>550.41948064289511</v>
      </c>
      <c r="AX101" s="44">
        <v>3.5266286193224996</v>
      </c>
      <c r="AY101" s="44">
        <v>0</v>
      </c>
      <c r="AZ101" s="44">
        <v>154.84045816853236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4">
        <v>1.8396048179271987</v>
      </c>
      <c r="BG101" s="44">
        <v>0.76835074999980013</v>
      </c>
      <c r="BH101" s="44">
        <v>10.3673471656128</v>
      </c>
      <c r="BI101" s="44">
        <v>0</v>
      </c>
      <c r="BJ101" s="44">
        <v>7.1318237405478007</v>
      </c>
      <c r="BK101" s="52">
        <f t="shared" si="6"/>
        <v>3051.718760978079</v>
      </c>
    </row>
    <row r="102" spans="1:63" s="60" customFormat="1">
      <c r="A102" s="31"/>
      <c r="B102" s="56" t="s">
        <v>92</v>
      </c>
      <c r="C102" s="57">
        <f>SUM(C91:C101)</f>
        <v>0</v>
      </c>
      <c r="D102" s="58">
        <f t="shared" ref="D102:AH102" si="7">SUM(D91:D101)</f>
        <v>1.9669593879353999</v>
      </c>
      <c r="E102" s="58">
        <f t="shared" si="7"/>
        <v>0</v>
      </c>
      <c r="F102" s="58">
        <f t="shared" si="7"/>
        <v>0</v>
      </c>
      <c r="G102" s="59">
        <f t="shared" si="7"/>
        <v>0</v>
      </c>
      <c r="H102" s="57">
        <f t="shared" si="7"/>
        <v>7.841880069629898</v>
      </c>
      <c r="I102" s="58">
        <f t="shared" si="7"/>
        <v>3747.8495456001806</v>
      </c>
      <c r="J102" s="58">
        <f t="shared" si="7"/>
        <v>87.325814991612702</v>
      </c>
      <c r="K102" s="58">
        <f t="shared" si="7"/>
        <v>0</v>
      </c>
      <c r="L102" s="59">
        <f t="shared" si="7"/>
        <v>752.18750934405352</v>
      </c>
      <c r="M102" s="57">
        <f t="shared" si="7"/>
        <v>0</v>
      </c>
      <c r="N102" s="58">
        <f t="shared" si="7"/>
        <v>0</v>
      </c>
      <c r="O102" s="58">
        <f t="shared" si="7"/>
        <v>0</v>
      </c>
      <c r="P102" s="58">
        <f t="shared" si="7"/>
        <v>0</v>
      </c>
      <c r="Q102" s="59">
        <f t="shared" si="7"/>
        <v>0</v>
      </c>
      <c r="R102" s="57">
        <f t="shared" si="7"/>
        <v>0.92236747715790002</v>
      </c>
      <c r="S102" s="58">
        <f t="shared" si="7"/>
        <v>753.57433291899747</v>
      </c>
      <c r="T102" s="58">
        <f t="shared" si="7"/>
        <v>0</v>
      </c>
      <c r="U102" s="58">
        <f t="shared" si="7"/>
        <v>21.5611162524193</v>
      </c>
      <c r="V102" s="59">
        <f t="shared" si="7"/>
        <v>1.1072451212253001</v>
      </c>
      <c r="W102" s="57">
        <f t="shared" si="7"/>
        <v>0</v>
      </c>
      <c r="X102" s="58">
        <f t="shared" si="7"/>
        <v>0</v>
      </c>
      <c r="Y102" s="58">
        <f t="shared" si="7"/>
        <v>0</v>
      </c>
      <c r="Z102" s="58">
        <f t="shared" si="7"/>
        <v>0</v>
      </c>
      <c r="AA102" s="59">
        <f t="shared" si="7"/>
        <v>0</v>
      </c>
      <c r="AB102" s="57">
        <f t="shared" si="7"/>
        <v>3.7190897700302004</v>
      </c>
      <c r="AC102" s="58">
        <f t="shared" si="7"/>
        <v>174.49287220938407</v>
      </c>
      <c r="AD102" s="58">
        <f t="shared" si="7"/>
        <v>0</v>
      </c>
      <c r="AE102" s="58">
        <f t="shared" si="7"/>
        <v>0</v>
      </c>
      <c r="AF102" s="59">
        <f t="shared" si="7"/>
        <v>228.90510459918519</v>
      </c>
      <c r="AG102" s="57">
        <f t="shared" si="7"/>
        <v>0</v>
      </c>
      <c r="AH102" s="58">
        <f t="shared" si="7"/>
        <v>0</v>
      </c>
      <c r="AI102" s="58">
        <f>SUM(AI91:AI101)</f>
        <v>0</v>
      </c>
      <c r="AJ102" s="58">
        <f t="shared" ref="AJ102:BJ102" si="8">SUM(AJ91:AJ101)</f>
        <v>0</v>
      </c>
      <c r="AK102" s="58">
        <f t="shared" si="8"/>
        <v>0</v>
      </c>
      <c r="AL102" s="58">
        <f t="shared" si="8"/>
        <v>6.6607808644700006E-2</v>
      </c>
      <c r="AM102" s="58">
        <f t="shared" si="8"/>
        <v>3.0564570849998001</v>
      </c>
      <c r="AN102" s="58">
        <f t="shared" si="8"/>
        <v>0</v>
      </c>
      <c r="AO102" s="58">
        <f t="shared" si="8"/>
        <v>0</v>
      </c>
      <c r="AP102" s="58">
        <f t="shared" si="8"/>
        <v>0.84504734338689991</v>
      </c>
      <c r="AQ102" s="58">
        <f t="shared" si="8"/>
        <v>0</v>
      </c>
      <c r="AR102" s="58">
        <f t="shared" si="8"/>
        <v>0</v>
      </c>
      <c r="AS102" s="58">
        <f t="shared" si="8"/>
        <v>0</v>
      </c>
      <c r="AT102" s="58">
        <f t="shared" si="8"/>
        <v>0</v>
      </c>
      <c r="AU102" s="58">
        <f t="shared" si="8"/>
        <v>0</v>
      </c>
      <c r="AV102" s="58">
        <f t="shared" si="8"/>
        <v>41.243721207623892</v>
      </c>
      <c r="AW102" s="58">
        <f t="shared" si="8"/>
        <v>2257.8521599771893</v>
      </c>
      <c r="AX102" s="58">
        <f t="shared" si="8"/>
        <v>4.9707332581934001</v>
      </c>
      <c r="AY102" s="58">
        <f t="shared" si="8"/>
        <v>0</v>
      </c>
      <c r="AZ102" s="58">
        <f t="shared" si="8"/>
        <v>1295.0574877138988</v>
      </c>
      <c r="BA102" s="58">
        <f t="shared" si="8"/>
        <v>0</v>
      </c>
      <c r="BB102" s="58">
        <f t="shared" si="8"/>
        <v>0</v>
      </c>
      <c r="BC102" s="58">
        <f t="shared" si="8"/>
        <v>0</v>
      </c>
      <c r="BD102" s="58">
        <f t="shared" si="8"/>
        <v>0</v>
      </c>
      <c r="BE102" s="58">
        <f t="shared" si="8"/>
        <v>0</v>
      </c>
      <c r="BF102" s="58">
        <f t="shared" si="8"/>
        <v>5.640261052914199</v>
      </c>
      <c r="BG102" s="58">
        <f t="shared" si="8"/>
        <v>284.11109882077147</v>
      </c>
      <c r="BH102" s="58">
        <f t="shared" si="8"/>
        <v>11.9819322124837</v>
      </c>
      <c r="BI102" s="58">
        <f t="shared" si="8"/>
        <v>0</v>
      </c>
      <c r="BJ102" s="58">
        <f t="shared" si="8"/>
        <v>33.2980629622527</v>
      </c>
      <c r="BK102" s="46">
        <f>SUM(C102:BJ102)</f>
        <v>9719.5774071841715</v>
      </c>
    </row>
    <row r="103" spans="1:63">
      <c r="A103" s="31"/>
      <c r="B103" s="56" t="s">
        <v>83</v>
      </c>
      <c r="C103" s="50">
        <f t="shared" ref="C103:AH103" si="9">C11+C15+C82+C85+C88+C102</f>
        <v>0</v>
      </c>
      <c r="D103" s="50">
        <f t="shared" si="9"/>
        <v>336.9104332362889</v>
      </c>
      <c r="E103" s="50">
        <f t="shared" si="9"/>
        <v>0</v>
      </c>
      <c r="F103" s="50">
        <f t="shared" si="9"/>
        <v>0</v>
      </c>
      <c r="G103" s="50">
        <f t="shared" si="9"/>
        <v>0</v>
      </c>
      <c r="H103" s="50">
        <f t="shared" si="9"/>
        <v>11.326379103871798</v>
      </c>
      <c r="I103" s="50">
        <f t="shared" si="9"/>
        <v>9944.4795863074796</v>
      </c>
      <c r="J103" s="50">
        <f t="shared" si="9"/>
        <v>980.36945614428828</v>
      </c>
      <c r="K103" s="50">
        <f t="shared" si="9"/>
        <v>0</v>
      </c>
      <c r="L103" s="50">
        <f t="shared" si="9"/>
        <v>814.65093497430257</v>
      </c>
      <c r="M103" s="50">
        <f t="shared" si="9"/>
        <v>0</v>
      </c>
      <c r="N103" s="50">
        <f t="shared" si="9"/>
        <v>0</v>
      </c>
      <c r="O103" s="50">
        <f t="shared" si="9"/>
        <v>0</v>
      </c>
      <c r="P103" s="50">
        <f t="shared" si="9"/>
        <v>0</v>
      </c>
      <c r="Q103" s="50">
        <f t="shared" si="9"/>
        <v>0</v>
      </c>
      <c r="R103" s="50">
        <f t="shared" si="9"/>
        <v>1.3910391985093</v>
      </c>
      <c r="S103" s="50">
        <f t="shared" si="9"/>
        <v>873.76874821248066</v>
      </c>
      <c r="T103" s="50">
        <f t="shared" si="9"/>
        <v>26.224883445290299</v>
      </c>
      <c r="U103" s="50">
        <f t="shared" si="9"/>
        <v>21.5611162524193</v>
      </c>
      <c r="V103" s="50">
        <f t="shared" si="9"/>
        <v>2.3192521909022004</v>
      </c>
      <c r="W103" s="50">
        <f t="shared" si="9"/>
        <v>0</v>
      </c>
      <c r="X103" s="50">
        <f t="shared" si="9"/>
        <v>0</v>
      </c>
      <c r="Y103" s="50">
        <f t="shared" si="9"/>
        <v>0</v>
      </c>
      <c r="Z103" s="50">
        <f t="shared" si="9"/>
        <v>0</v>
      </c>
      <c r="AA103" s="50">
        <f t="shared" si="9"/>
        <v>0</v>
      </c>
      <c r="AB103" s="50">
        <f t="shared" si="9"/>
        <v>4.0575677366100003</v>
      </c>
      <c r="AC103" s="50">
        <f t="shared" si="9"/>
        <v>266.68026242715695</v>
      </c>
      <c r="AD103" s="50">
        <f t="shared" si="9"/>
        <v>0</v>
      </c>
      <c r="AE103" s="50">
        <f t="shared" si="9"/>
        <v>0</v>
      </c>
      <c r="AF103" s="50">
        <f t="shared" si="9"/>
        <v>280.91307373866368</v>
      </c>
      <c r="AG103" s="50">
        <f t="shared" si="9"/>
        <v>0</v>
      </c>
      <c r="AH103" s="50">
        <f t="shared" si="9"/>
        <v>0</v>
      </c>
      <c r="AI103" s="50">
        <f t="shared" ref="AI103:BK103" si="10">AI11+AI15+AI82+AI85+AI88+AI102</f>
        <v>0</v>
      </c>
      <c r="AJ103" s="50">
        <f t="shared" si="10"/>
        <v>0</v>
      </c>
      <c r="AK103" s="50">
        <f t="shared" si="10"/>
        <v>0</v>
      </c>
      <c r="AL103" s="50">
        <f t="shared" si="10"/>
        <v>0.1283614602574</v>
      </c>
      <c r="AM103" s="50">
        <f t="shared" si="10"/>
        <v>3.5947706333867999</v>
      </c>
      <c r="AN103" s="50">
        <f t="shared" si="10"/>
        <v>0</v>
      </c>
      <c r="AO103" s="50">
        <f t="shared" si="10"/>
        <v>0</v>
      </c>
      <c r="AP103" s="50">
        <f t="shared" si="10"/>
        <v>1.5648039028060998</v>
      </c>
      <c r="AQ103" s="50">
        <f t="shared" si="10"/>
        <v>0</v>
      </c>
      <c r="AR103" s="50">
        <f t="shared" si="10"/>
        <v>52.92</v>
      </c>
      <c r="AS103" s="50">
        <f t="shared" si="10"/>
        <v>0</v>
      </c>
      <c r="AT103" s="50">
        <f t="shared" si="10"/>
        <v>0</v>
      </c>
      <c r="AU103" s="50">
        <f t="shared" si="10"/>
        <v>0</v>
      </c>
      <c r="AV103" s="50">
        <f t="shared" si="10"/>
        <v>293.66021684635137</v>
      </c>
      <c r="AW103" s="50">
        <f t="shared" si="10"/>
        <v>5309.6584073202457</v>
      </c>
      <c r="AX103" s="50">
        <f t="shared" si="10"/>
        <v>518.30583127228965</v>
      </c>
      <c r="AY103" s="50">
        <f t="shared" si="10"/>
        <v>0</v>
      </c>
      <c r="AZ103" s="50">
        <f t="shared" si="10"/>
        <v>3247.9613026263214</v>
      </c>
      <c r="BA103" s="50">
        <f t="shared" si="10"/>
        <v>0</v>
      </c>
      <c r="BB103" s="50">
        <f t="shared" si="10"/>
        <v>0</v>
      </c>
      <c r="BC103" s="50">
        <f t="shared" si="10"/>
        <v>0</v>
      </c>
      <c r="BD103" s="50">
        <f t="shared" si="10"/>
        <v>0</v>
      </c>
      <c r="BE103" s="50">
        <f t="shared" si="10"/>
        <v>0</v>
      </c>
      <c r="BF103" s="50">
        <f t="shared" si="10"/>
        <v>43.265967872367796</v>
      </c>
      <c r="BG103" s="50">
        <f t="shared" si="10"/>
        <v>652.85277049760771</v>
      </c>
      <c r="BH103" s="50">
        <f t="shared" si="10"/>
        <v>11.9819322124837</v>
      </c>
      <c r="BI103" s="50">
        <f t="shared" si="10"/>
        <v>0</v>
      </c>
      <c r="BJ103" s="50">
        <f t="shared" si="10"/>
        <v>129.55893139357875</v>
      </c>
      <c r="BK103" s="46">
        <f t="shared" si="10"/>
        <v>23830.102882378866</v>
      </c>
    </row>
    <row r="104" spans="1:63" ht="3.75" customHeight="1">
      <c r="A104" s="31"/>
      <c r="B104" s="61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9"/>
    </row>
    <row r="105" spans="1:63">
      <c r="A105" s="31" t="s">
        <v>1</v>
      </c>
      <c r="B105" s="32" t="s">
        <v>7</v>
      </c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9"/>
    </row>
    <row r="106" spans="1:63" s="60" customFormat="1">
      <c r="A106" s="31" t="s">
        <v>79</v>
      </c>
      <c r="B106" s="37" t="s">
        <v>2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4"/>
    </row>
    <row r="107" spans="1:63" s="60" customFormat="1">
      <c r="A107" s="31"/>
      <c r="B107" s="38" t="s">
        <v>39</v>
      </c>
      <c r="C107" s="57"/>
      <c r="D107" s="58"/>
      <c r="E107" s="58"/>
      <c r="F107" s="58"/>
      <c r="G107" s="59"/>
      <c r="H107" s="57"/>
      <c r="I107" s="58"/>
      <c r="J107" s="58"/>
      <c r="K107" s="58"/>
      <c r="L107" s="59"/>
      <c r="M107" s="57"/>
      <c r="N107" s="58"/>
      <c r="O107" s="58"/>
      <c r="P107" s="58"/>
      <c r="Q107" s="59"/>
      <c r="R107" s="57"/>
      <c r="S107" s="58"/>
      <c r="T107" s="58"/>
      <c r="U107" s="58"/>
      <c r="V107" s="59"/>
      <c r="W107" s="57"/>
      <c r="X107" s="58"/>
      <c r="Y107" s="58"/>
      <c r="Z107" s="58"/>
      <c r="AA107" s="59"/>
      <c r="AB107" s="57"/>
      <c r="AC107" s="58"/>
      <c r="AD107" s="58"/>
      <c r="AE107" s="58"/>
      <c r="AF107" s="59"/>
      <c r="AG107" s="57"/>
      <c r="AH107" s="58"/>
      <c r="AI107" s="58"/>
      <c r="AJ107" s="58"/>
      <c r="AK107" s="59"/>
      <c r="AL107" s="57"/>
      <c r="AM107" s="58"/>
      <c r="AN107" s="58"/>
      <c r="AO107" s="58"/>
      <c r="AP107" s="59"/>
      <c r="AQ107" s="57"/>
      <c r="AR107" s="58"/>
      <c r="AS107" s="58"/>
      <c r="AT107" s="58"/>
      <c r="AU107" s="59"/>
      <c r="AV107" s="57"/>
      <c r="AW107" s="58"/>
      <c r="AX107" s="58"/>
      <c r="AY107" s="58"/>
      <c r="AZ107" s="59"/>
      <c r="BA107" s="57"/>
      <c r="BB107" s="58"/>
      <c r="BC107" s="58"/>
      <c r="BD107" s="58"/>
      <c r="BE107" s="59"/>
      <c r="BF107" s="57"/>
      <c r="BG107" s="58"/>
      <c r="BH107" s="58"/>
      <c r="BI107" s="58"/>
      <c r="BJ107" s="59"/>
      <c r="BK107" s="46"/>
    </row>
    <row r="108" spans="1:63" s="60" customFormat="1">
      <c r="A108" s="31"/>
      <c r="B108" s="38" t="s">
        <v>148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0.2107379718048</v>
      </c>
      <c r="I108" s="44">
        <v>0.42601044516120001</v>
      </c>
      <c r="J108" s="44">
        <v>0</v>
      </c>
      <c r="K108" s="44">
        <v>0</v>
      </c>
      <c r="L108" s="44">
        <v>5.5222550741799992E-2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2.3803876902000004E-2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5.5938908644400001E-2</v>
      </c>
      <c r="AC108" s="44">
        <v>0</v>
      </c>
      <c r="AD108" s="44">
        <v>0</v>
      </c>
      <c r="AE108" s="44">
        <v>0</v>
      </c>
      <c r="AF108" s="44">
        <v>4.7061911483799998E-2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1.8253367740000002E-4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34.877581946664371</v>
      </c>
      <c r="AW108" s="44">
        <v>4.7207527644700001E-2</v>
      </c>
      <c r="AX108" s="44">
        <v>0</v>
      </c>
      <c r="AY108" s="44">
        <v>0</v>
      </c>
      <c r="AZ108" s="44">
        <v>1.0612690021924001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4">
        <v>9.3319063748617985</v>
      </c>
      <c r="BG108" s="44">
        <v>1.2423066774000001E-3</v>
      </c>
      <c r="BH108" s="44">
        <v>0</v>
      </c>
      <c r="BI108" s="44">
        <v>0</v>
      </c>
      <c r="BJ108" s="44">
        <v>5.1867001838500001E-2</v>
      </c>
      <c r="BK108" s="52">
        <f>SUM(C108:BJ108)</f>
        <v>46.190032358294573</v>
      </c>
    </row>
    <row r="109" spans="1:63" s="60" customFormat="1">
      <c r="A109" s="31"/>
      <c r="B109" s="38" t="s">
        <v>88</v>
      </c>
      <c r="C109" s="57">
        <f>SUM(C108)</f>
        <v>0</v>
      </c>
      <c r="D109" s="57">
        <f t="shared" ref="D109:BK109" si="11">SUM(D108)</f>
        <v>0</v>
      </c>
      <c r="E109" s="57">
        <f t="shared" si="11"/>
        <v>0</v>
      </c>
      <c r="F109" s="57">
        <f t="shared" si="11"/>
        <v>0</v>
      </c>
      <c r="G109" s="57">
        <f t="shared" si="11"/>
        <v>0</v>
      </c>
      <c r="H109" s="57">
        <f t="shared" si="11"/>
        <v>0.2107379718048</v>
      </c>
      <c r="I109" s="57">
        <f t="shared" si="11"/>
        <v>0.42601044516120001</v>
      </c>
      <c r="J109" s="57">
        <f t="shared" si="11"/>
        <v>0</v>
      </c>
      <c r="K109" s="57">
        <f t="shared" si="11"/>
        <v>0</v>
      </c>
      <c r="L109" s="57">
        <f t="shared" si="11"/>
        <v>5.5222550741799992E-2</v>
      </c>
      <c r="M109" s="57">
        <f t="shared" si="11"/>
        <v>0</v>
      </c>
      <c r="N109" s="57">
        <f t="shared" si="11"/>
        <v>0</v>
      </c>
      <c r="O109" s="57">
        <f t="shared" si="11"/>
        <v>0</v>
      </c>
      <c r="P109" s="57">
        <f t="shared" si="11"/>
        <v>0</v>
      </c>
      <c r="Q109" s="57">
        <f t="shared" si="11"/>
        <v>0</v>
      </c>
      <c r="R109" s="57">
        <f t="shared" si="11"/>
        <v>2.3803876902000004E-2</v>
      </c>
      <c r="S109" s="57">
        <f t="shared" si="11"/>
        <v>0</v>
      </c>
      <c r="T109" s="57">
        <f t="shared" si="11"/>
        <v>0</v>
      </c>
      <c r="U109" s="57">
        <f t="shared" si="11"/>
        <v>0</v>
      </c>
      <c r="V109" s="57">
        <f t="shared" si="11"/>
        <v>0</v>
      </c>
      <c r="W109" s="57">
        <f t="shared" si="11"/>
        <v>0</v>
      </c>
      <c r="X109" s="57">
        <f t="shared" si="11"/>
        <v>0</v>
      </c>
      <c r="Y109" s="57">
        <f t="shared" si="11"/>
        <v>0</v>
      </c>
      <c r="Z109" s="57">
        <f t="shared" si="11"/>
        <v>0</v>
      </c>
      <c r="AA109" s="57">
        <f t="shared" si="11"/>
        <v>0</v>
      </c>
      <c r="AB109" s="57">
        <f t="shared" si="11"/>
        <v>5.5938908644400001E-2</v>
      </c>
      <c r="AC109" s="57">
        <f t="shared" si="11"/>
        <v>0</v>
      </c>
      <c r="AD109" s="57">
        <f t="shared" si="11"/>
        <v>0</v>
      </c>
      <c r="AE109" s="57">
        <f t="shared" si="11"/>
        <v>0</v>
      </c>
      <c r="AF109" s="57">
        <f t="shared" si="11"/>
        <v>4.7061911483799998E-2</v>
      </c>
      <c r="AG109" s="57">
        <f t="shared" si="11"/>
        <v>0</v>
      </c>
      <c r="AH109" s="57">
        <f t="shared" si="11"/>
        <v>0</v>
      </c>
      <c r="AI109" s="57">
        <f t="shared" si="11"/>
        <v>0</v>
      </c>
      <c r="AJ109" s="57">
        <f t="shared" si="11"/>
        <v>0</v>
      </c>
      <c r="AK109" s="57">
        <f t="shared" si="11"/>
        <v>0</v>
      </c>
      <c r="AL109" s="57">
        <f t="shared" si="11"/>
        <v>1.8253367740000002E-4</v>
      </c>
      <c r="AM109" s="57">
        <f t="shared" si="11"/>
        <v>0</v>
      </c>
      <c r="AN109" s="57">
        <f t="shared" si="11"/>
        <v>0</v>
      </c>
      <c r="AO109" s="57">
        <f t="shared" si="11"/>
        <v>0</v>
      </c>
      <c r="AP109" s="57">
        <f t="shared" si="11"/>
        <v>0</v>
      </c>
      <c r="AQ109" s="57">
        <f t="shared" si="11"/>
        <v>0</v>
      </c>
      <c r="AR109" s="57">
        <f t="shared" si="11"/>
        <v>0</v>
      </c>
      <c r="AS109" s="57">
        <f t="shared" si="11"/>
        <v>0</v>
      </c>
      <c r="AT109" s="57">
        <f t="shared" si="11"/>
        <v>0</v>
      </c>
      <c r="AU109" s="57">
        <f t="shared" si="11"/>
        <v>0</v>
      </c>
      <c r="AV109" s="57">
        <f>SUM(AV108)</f>
        <v>34.877581946664371</v>
      </c>
      <c r="AW109" s="57">
        <f t="shared" si="11"/>
        <v>4.7207527644700001E-2</v>
      </c>
      <c r="AX109" s="57">
        <f t="shared" si="11"/>
        <v>0</v>
      </c>
      <c r="AY109" s="57">
        <f t="shared" si="11"/>
        <v>0</v>
      </c>
      <c r="AZ109" s="57">
        <f t="shared" si="11"/>
        <v>1.0612690021924001</v>
      </c>
      <c r="BA109" s="57">
        <f t="shared" si="11"/>
        <v>0</v>
      </c>
      <c r="BB109" s="57">
        <f t="shared" si="11"/>
        <v>0</v>
      </c>
      <c r="BC109" s="57">
        <f t="shared" si="11"/>
        <v>0</v>
      </c>
      <c r="BD109" s="57">
        <f t="shared" si="11"/>
        <v>0</v>
      </c>
      <c r="BE109" s="57">
        <f t="shared" si="11"/>
        <v>0</v>
      </c>
      <c r="BF109" s="57">
        <f t="shared" si="11"/>
        <v>9.3319063748617985</v>
      </c>
      <c r="BG109" s="57">
        <f t="shared" si="11"/>
        <v>1.2423066774000001E-3</v>
      </c>
      <c r="BH109" s="57">
        <f t="shared" si="11"/>
        <v>0</v>
      </c>
      <c r="BI109" s="57">
        <f t="shared" si="11"/>
        <v>0</v>
      </c>
      <c r="BJ109" s="57">
        <f t="shared" si="11"/>
        <v>5.1867001838500001E-2</v>
      </c>
      <c r="BK109" s="46">
        <f t="shared" si="11"/>
        <v>46.190032358294573</v>
      </c>
    </row>
    <row r="110" spans="1:63">
      <c r="A110" s="31" t="s">
        <v>80</v>
      </c>
      <c r="B110" s="37" t="s">
        <v>17</v>
      </c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9"/>
    </row>
    <row r="111" spans="1:63">
      <c r="A111" s="31"/>
      <c r="B111" s="38" t="s">
        <v>39</v>
      </c>
      <c r="C111" s="50"/>
      <c r="D111" s="44"/>
      <c r="E111" s="44"/>
      <c r="F111" s="44"/>
      <c r="G111" s="51"/>
      <c r="H111" s="50"/>
      <c r="I111" s="44"/>
      <c r="J111" s="44"/>
      <c r="K111" s="44"/>
      <c r="L111" s="51"/>
      <c r="M111" s="50"/>
      <c r="N111" s="44"/>
      <c r="O111" s="44"/>
      <c r="P111" s="44"/>
      <c r="Q111" s="51"/>
      <c r="R111" s="50"/>
      <c r="S111" s="44"/>
      <c r="T111" s="44"/>
      <c r="U111" s="44"/>
      <c r="V111" s="51"/>
      <c r="W111" s="50"/>
      <c r="X111" s="44"/>
      <c r="Y111" s="44"/>
      <c r="Z111" s="44"/>
      <c r="AA111" s="51"/>
      <c r="AB111" s="50"/>
      <c r="AC111" s="44"/>
      <c r="AD111" s="44"/>
      <c r="AE111" s="44"/>
      <c r="AF111" s="51"/>
      <c r="AG111" s="50"/>
      <c r="AH111" s="44"/>
      <c r="AI111" s="44"/>
      <c r="AJ111" s="44"/>
      <c r="AK111" s="51"/>
      <c r="AL111" s="50"/>
      <c r="AM111" s="44"/>
      <c r="AN111" s="44"/>
      <c r="AO111" s="44"/>
      <c r="AP111" s="51"/>
      <c r="AQ111" s="50"/>
      <c r="AR111" s="44"/>
      <c r="AS111" s="44"/>
      <c r="AT111" s="44"/>
      <c r="AU111" s="51"/>
      <c r="AV111" s="50"/>
      <c r="AW111" s="44"/>
      <c r="AX111" s="44"/>
      <c r="AY111" s="44"/>
      <c r="AZ111" s="51"/>
      <c r="BA111" s="50"/>
      <c r="BB111" s="44"/>
      <c r="BC111" s="44"/>
      <c r="BD111" s="44"/>
      <c r="BE111" s="51"/>
      <c r="BF111" s="50"/>
      <c r="BG111" s="44"/>
      <c r="BH111" s="44"/>
      <c r="BI111" s="44"/>
      <c r="BJ111" s="51"/>
      <c r="BK111" s="52"/>
    </row>
    <row r="112" spans="1:63">
      <c r="A112" s="31"/>
      <c r="B112" s="38" t="s">
        <v>149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0.78959073183250006</v>
      </c>
      <c r="I112" s="44">
        <v>0.66376801761269999</v>
      </c>
      <c r="J112" s="44">
        <v>0</v>
      </c>
      <c r="K112" s="44">
        <v>0</v>
      </c>
      <c r="L112" s="44">
        <v>6.9083011646438992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0.12372207577120002</v>
      </c>
      <c r="S112" s="44">
        <v>0</v>
      </c>
      <c r="T112" s="44">
        <v>0</v>
      </c>
      <c r="U112" s="44">
        <v>0</v>
      </c>
      <c r="V112" s="44">
        <v>1.1886322645100001E-2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0.23716007896669999</v>
      </c>
      <c r="AC112" s="44">
        <v>1.9471026623868999</v>
      </c>
      <c r="AD112" s="44">
        <v>0</v>
      </c>
      <c r="AE112" s="44">
        <v>0</v>
      </c>
      <c r="AF112" s="44">
        <v>12.341606309837299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0.172910041387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43.297610854291428</v>
      </c>
      <c r="AW112" s="44">
        <v>3.9213145958039992</v>
      </c>
      <c r="AX112" s="44">
        <v>1.6085857036128999</v>
      </c>
      <c r="AY112" s="44">
        <v>0</v>
      </c>
      <c r="AZ112" s="44">
        <v>32.129778346184594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4">
        <v>7.5000000385603105</v>
      </c>
      <c r="BG112" s="44">
        <v>4.6178899773899995E-2</v>
      </c>
      <c r="BH112" s="44">
        <v>0</v>
      </c>
      <c r="BI112" s="44">
        <v>0</v>
      </c>
      <c r="BJ112" s="44">
        <v>0.66995316519319992</v>
      </c>
      <c r="BK112" s="52">
        <f>SUM(C112:BJ112)</f>
        <v>112.36946900850366</v>
      </c>
    </row>
    <row r="113" spans="1:63">
      <c r="A113" s="31"/>
      <c r="B113" s="38" t="s">
        <v>165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4.7787795171275986</v>
      </c>
      <c r="I113" s="44">
        <v>327.36053317341822</v>
      </c>
      <c r="J113" s="44">
        <v>0</v>
      </c>
      <c r="K113" s="44">
        <v>0</v>
      </c>
      <c r="L113" s="44">
        <v>67.568145820869603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2.4190061483599999E-2</v>
      </c>
      <c r="S113" s="44">
        <v>0.10714769474190002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5.0094423032199999E-2</v>
      </c>
      <c r="AC113" s="44">
        <v>4.3561887516100004E-2</v>
      </c>
      <c r="AD113" s="44">
        <v>0</v>
      </c>
      <c r="AE113" s="44">
        <v>0</v>
      </c>
      <c r="AF113" s="44">
        <v>0.63905429219340004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44">
        <v>1.0413133765750997</v>
      </c>
      <c r="AW113" s="44">
        <v>39.750305759998803</v>
      </c>
      <c r="AX113" s="44">
        <v>0</v>
      </c>
      <c r="AY113" s="44">
        <v>0</v>
      </c>
      <c r="AZ113" s="44">
        <v>78.523404558284071</v>
      </c>
      <c r="BA113" s="44">
        <v>0</v>
      </c>
      <c r="BB113" s="44">
        <v>0</v>
      </c>
      <c r="BC113" s="44">
        <v>0</v>
      </c>
      <c r="BD113" s="44">
        <v>0</v>
      </c>
      <c r="BE113" s="44">
        <v>0</v>
      </c>
      <c r="BF113" s="44">
        <v>0.14953131390219998</v>
      </c>
      <c r="BG113" s="44">
        <v>2.5416380481610998</v>
      </c>
      <c r="BH113" s="44">
        <v>0</v>
      </c>
      <c r="BI113" s="44">
        <v>0</v>
      </c>
      <c r="BJ113" s="44">
        <v>2.8880856571287001</v>
      </c>
      <c r="BK113" s="52">
        <f>SUM(C113:BJ113)</f>
        <v>525.46578558443264</v>
      </c>
    </row>
    <row r="114" spans="1:63">
      <c r="A114" s="31"/>
      <c r="B114" s="38" t="s">
        <v>184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4.34100190962E-2</v>
      </c>
      <c r="I114" s="44">
        <v>0.37251672938700003</v>
      </c>
      <c r="J114" s="44">
        <v>0</v>
      </c>
      <c r="K114" s="44">
        <v>0</v>
      </c>
      <c r="L114" s="44">
        <v>0.58989579409659998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5.5016058059999999E-4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8.7095146128999996E-3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2.2496818713413989</v>
      </c>
      <c r="AW114" s="44">
        <v>2.4154316612255</v>
      </c>
      <c r="AX114" s="44">
        <v>0</v>
      </c>
      <c r="AY114" s="44">
        <v>0</v>
      </c>
      <c r="AZ114" s="44">
        <v>14.381804813350598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4">
        <v>0.2383036018362</v>
      </c>
      <c r="BG114" s="44">
        <v>0</v>
      </c>
      <c r="BH114" s="44">
        <v>0</v>
      </c>
      <c r="BI114" s="44">
        <v>0</v>
      </c>
      <c r="BJ114" s="44">
        <v>0.31701257151609996</v>
      </c>
      <c r="BK114" s="52">
        <f t="shared" ref="BK114:BK119" si="12">SUM(C114:BJ114)</f>
        <v>20.617316737043094</v>
      </c>
    </row>
    <row r="115" spans="1:63">
      <c r="A115" s="31"/>
      <c r="B115" s="38" t="s">
        <v>150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0.47630438273679987</v>
      </c>
      <c r="I115" s="44">
        <v>160.25224141667712</v>
      </c>
      <c r="J115" s="44">
        <v>0</v>
      </c>
      <c r="K115" s="44">
        <v>0</v>
      </c>
      <c r="L115" s="44">
        <v>0.60040901116080003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0.10325579919150002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2.57638936773E-2</v>
      </c>
      <c r="AC115" s="44">
        <v>1.5373797965806</v>
      </c>
      <c r="AD115" s="44">
        <v>0</v>
      </c>
      <c r="AE115" s="44">
        <v>0</v>
      </c>
      <c r="AF115" s="44">
        <v>1.9452364569030001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1.1994711935E-3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30.638357343268556</v>
      </c>
      <c r="AW115" s="44">
        <v>72.054299999999998</v>
      </c>
      <c r="AX115" s="44">
        <v>0</v>
      </c>
      <c r="AY115" s="44">
        <v>0</v>
      </c>
      <c r="AZ115" s="44">
        <v>4.7480323255459016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6.9537026662745891</v>
      </c>
      <c r="BG115" s="44">
        <v>0.13439487961239999</v>
      </c>
      <c r="BH115" s="44">
        <v>0</v>
      </c>
      <c r="BI115" s="44">
        <v>0</v>
      </c>
      <c r="BJ115" s="44">
        <v>0.11473122335469998</v>
      </c>
      <c r="BK115" s="52">
        <f t="shared" si="12"/>
        <v>279.58530866617673</v>
      </c>
    </row>
    <row r="116" spans="1:63">
      <c r="A116" s="31"/>
      <c r="B116" s="38" t="s">
        <v>186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0.11052041709579999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1.4496930225299997E-2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1.4590717741900001E-2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4.3156166503954072</v>
      </c>
      <c r="AW116" s="44">
        <v>0.34045072580640001</v>
      </c>
      <c r="AX116" s="44">
        <v>0</v>
      </c>
      <c r="AY116" s="44">
        <v>0</v>
      </c>
      <c r="AZ116" s="44">
        <v>17.559794287189021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4">
        <v>0.41174588096339998</v>
      </c>
      <c r="BG116" s="44">
        <v>0</v>
      </c>
      <c r="BH116" s="44">
        <v>0</v>
      </c>
      <c r="BI116" s="44">
        <v>0</v>
      </c>
      <c r="BJ116" s="44">
        <v>4.2497750899028999</v>
      </c>
      <c r="BK116" s="52">
        <f t="shared" si="12"/>
        <v>27.016990699320129</v>
      </c>
    </row>
    <row r="117" spans="1:63">
      <c r="A117" s="31"/>
      <c r="B117" s="38" t="s">
        <v>187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0.1105042152896</v>
      </c>
      <c r="I117" s="44">
        <v>0</v>
      </c>
      <c r="J117" s="44">
        <v>0</v>
      </c>
      <c r="K117" s="44">
        <v>0</v>
      </c>
      <c r="L117" s="44">
        <v>0.26717067741930001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0.17542310841810005</v>
      </c>
      <c r="S117" s="44">
        <v>0</v>
      </c>
      <c r="T117" s="44">
        <v>0</v>
      </c>
      <c r="U117" s="44">
        <v>0</v>
      </c>
      <c r="V117" s="44">
        <v>0.21693696129020001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10.273453968647766</v>
      </c>
      <c r="AW117" s="44">
        <v>1.1627942467736001</v>
      </c>
      <c r="AX117" s="44">
        <v>0</v>
      </c>
      <c r="AY117" s="44">
        <v>0</v>
      </c>
      <c r="AZ117" s="44">
        <v>29.587403210108913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4">
        <v>7.7796977411373307</v>
      </c>
      <c r="BG117" s="44">
        <v>0</v>
      </c>
      <c r="BH117" s="44">
        <v>0</v>
      </c>
      <c r="BI117" s="44">
        <v>0</v>
      </c>
      <c r="BJ117" s="44">
        <v>7.5606157564445979</v>
      </c>
      <c r="BK117" s="52">
        <f t="shared" si="12"/>
        <v>57.133999885529413</v>
      </c>
    </row>
    <row r="118" spans="1:63">
      <c r="A118" s="31"/>
      <c r="B118" s="38" t="s">
        <v>188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9.5095659451100031E-2</v>
      </c>
      <c r="I118" s="44">
        <v>0</v>
      </c>
      <c r="J118" s="44">
        <v>0</v>
      </c>
      <c r="K118" s="44">
        <v>0</v>
      </c>
      <c r="L118" s="44">
        <v>0.1034773225806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8.795572419299999E-3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2.5406229598545003</v>
      </c>
      <c r="AW118" s="44">
        <v>1.3735167419354002</v>
      </c>
      <c r="AX118" s="44">
        <v>0</v>
      </c>
      <c r="AY118" s="44">
        <v>0</v>
      </c>
      <c r="AZ118" s="44">
        <v>12.259252332674199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0.6064747684149</v>
      </c>
      <c r="BG118" s="44">
        <v>0</v>
      </c>
      <c r="BH118" s="44">
        <v>0</v>
      </c>
      <c r="BI118" s="44">
        <v>0</v>
      </c>
      <c r="BJ118" s="44">
        <v>0.30981580645140006</v>
      </c>
      <c r="BK118" s="52">
        <f t="shared" si="12"/>
        <v>17.297051163781401</v>
      </c>
    </row>
    <row r="119" spans="1:63">
      <c r="A119" s="31"/>
      <c r="B119" s="38" t="s">
        <v>185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0.17205335777270003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3.7399165322100004E-2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44">
        <v>13.312021936586472</v>
      </c>
      <c r="AW119" s="44">
        <v>0.76361724796730002</v>
      </c>
      <c r="AX119" s="44">
        <v>0</v>
      </c>
      <c r="AY119" s="44">
        <v>0</v>
      </c>
      <c r="AZ119" s="44">
        <v>21.003371778605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4">
        <v>1.5827463429538009</v>
      </c>
      <c r="BG119" s="44">
        <v>0.1761723513225</v>
      </c>
      <c r="BH119" s="44">
        <v>0</v>
      </c>
      <c r="BI119" s="44">
        <v>0</v>
      </c>
      <c r="BJ119" s="44">
        <v>0.1761723513225</v>
      </c>
      <c r="BK119" s="52">
        <f t="shared" si="12"/>
        <v>37.223554531852379</v>
      </c>
    </row>
    <row r="120" spans="1:63" s="60" customFormat="1">
      <c r="A120" s="31"/>
      <c r="B120" s="56" t="s">
        <v>89</v>
      </c>
      <c r="C120" s="57">
        <f>SUM(C112:C119)</f>
        <v>0</v>
      </c>
      <c r="D120" s="57">
        <f t="shared" ref="D120:BK120" si="13">SUM(D112:D119)</f>
        <v>0</v>
      </c>
      <c r="E120" s="57">
        <f t="shared" si="13"/>
        <v>0</v>
      </c>
      <c r="F120" s="57">
        <f t="shared" si="13"/>
        <v>0</v>
      </c>
      <c r="G120" s="57">
        <f t="shared" si="13"/>
        <v>0</v>
      </c>
      <c r="H120" s="57">
        <f t="shared" si="13"/>
        <v>6.5762583004022979</v>
      </c>
      <c r="I120" s="57">
        <f t="shared" si="13"/>
        <v>488.64905933709503</v>
      </c>
      <c r="J120" s="57">
        <f t="shared" si="13"/>
        <v>0</v>
      </c>
      <c r="K120" s="57">
        <f t="shared" si="13"/>
        <v>0</v>
      </c>
      <c r="L120" s="57">
        <f t="shared" si="13"/>
        <v>76.03739979077082</v>
      </c>
      <c r="M120" s="57">
        <f t="shared" si="13"/>
        <v>0</v>
      </c>
      <c r="N120" s="57">
        <f t="shared" si="13"/>
        <v>0</v>
      </c>
      <c r="O120" s="57">
        <f t="shared" si="13"/>
        <v>0</v>
      </c>
      <c r="P120" s="57">
        <f t="shared" si="13"/>
        <v>0</v>
      </c>
      <c r="Q120" s="57">
        <f t="shared" si="13"/>
        <v>0</v>
      </c>
      <c r="R120" s="57">
        <f t="shared" si="13"/>
        <v>0.48783287341170017</v>
      </c>
      <c r="S120" s="57">
        <f t="shared" si="13"/>
        <v>0.10714769474190002</v>
      </c>
      <c r="T120" s="57">
        <f t="shared" si="13"/>
        <v>0</v>
      </c>
      <c r="U120" s="57">
        <f t="shared" si="13"/>
        <v>0</v>
      </c>
      <c r="V120" s="57">
        <f t="shared" si="13"/>
        <v>0.22882328393530002</v>
      </c>
      <c r="W120" s="57">
        <f t="shared" si="13"/>
        <v>0</v>
      </c>
      <c r="X120" s="57">
        <f t="shared" si="13"/>
        <v>0</v>
      </c>
      <c r="Y120" s="57">
        <f t="shared" si="13"/>
        <v>0</v>
      </c>
      <c r="Z120" s="57">
        <f t="shared" si="13"/>
        <v>0</v>
      </c>
      <c r="AA120" s="57">
        <f t="shared" si="13"/>
        <v>0</v>
      </c>
      <c r="AB120" s="57">
        <f t="shared" si="13"/>
        <v>0.31301839567619999</v>
      </c>
      <c r="AC120" s="57">
        <f t="shared" si="13"/>
        <v>3.5280443464835995</v>
      </c>
      <c r="AD120" s="57">
        <f t="shared" si="13"/>
        <v>0</v>
      </c>
      <c r="AE120" s="57">
        <f t="shared" si="13"/>
        <v>0</v>
      </c>
      <c r="AF120" s="57">
        <f t="shared" si="13"/>
        <v>14.934606573546599</v>
      </c>
      <c r="AG120" s="57">
        <f t="shared" si="13"/>
        <v>0</v>
      </c>
      <c r="AH120" s="57">
        <f t="shared" si="13"/>
        <v>0</v>
      </c>
      <c r="AI120" s="57">
        <f t="shared" si="13"/>
        <v>0</v>
      </c>
      <c r="AJ120" s="57">
        <f t="shared" si="13"/>
        <v>0</v>
      </c>
      <c r="AK120" s="57">
        <f t="shared" si="13"/>
        <v>0</v>
      </c>
      <c r="AL120" s="57">
        <f t="shared" si="13"/>
        <v>1.5790188935400001E-2</v>
      </c>
      <c r="AM120" s="57">
        <f t="shared" si="13"/>
        <v>0</v>
      </c>
      <c r="AN120" s="57">
        <f t="shared" si="13"/>
        <v>0</v>
      </c>
      <c r="AO120" s="57">
        <f t="shared" si="13"/>
        <v>0</v>
      </c>
      <c r="AP120" s="57">
        <f t="shared" si="13"/>
        <v>0.172910041387</v>
      </c>
      <c r="AQ120" s="57">
        <f t="shared" si="13"/>
        <v>0</v>
      </c>
      <c r="AR120" s="57">
        <f t="shared" si="13"/>
        <v>0</v>
      </c>
      <c r="AS120" s="57">
        <f t="shared" si="13"/>
        <v>0</v>
      </c>
      <c r="AT120" s="57">
        <f t="shared" si="13"/>
        <v>0</v>
      </c>
      <c r="AU120" s="57">
        <f t="shared" si="13"/>
        <v>0</v>
      </c>
      <c r="AV120" s="57">
        <f t="shared" si="13"/>
        <v>107.66867896096065</v>
      </c>
      <c r="AW120" s="57">
        <f t="shared" si="13"/>
        <v>121.78173097951101</v>
      </c>
      <c r="AX120" s="57">
        <f t="shared" si="13"/>
        <v>1.6085857036128999</v>
      </c>
      <c r="AY120" s="57">
        <f t="shared" si="13"/>
        <v>0</v>
      </c>
      <c r="AZ120" s="57">
        <f t="shared" si="13"/>
        <v>210.19284165194227</v>
      </c>
      <c r="BA120" s="57">
        <f t="shared" si="13"/>
        <v>0</v>
      </c>
      <c r="BB120" s="57">
        <f t="shared" si="13"/>
        <v>0</v>
      </c>
      <c r="BC120" s="57">
        <f t="shared" si="13"/>
        <v>0</v>
      </c>
      <c r="BD120" s="57">
        <f t="shared" si="13"/>
        <v>0</v>
      </c>
      <c r="BE120" s="57">
        <f t="shared" si="13"/>
        <v>0</v>
      </c>
      <c r="BF120" s="57">
        <f t="shared" si="13"/>
        <v>25.222202354042729</v>
      </c>
      <c r="BG120" s="57">
        <f t="shared" si="13"/>
        <v>2.8983841788699003</v>
      </c>
      <c r="BH120" s="57">
        <f t="shared" si="13"/>
        <v>0</v>
      </c>
      <c r="BI120" s="57">
        <f t="shared" si="13"/>
        <v>0</v>
      </c>
      <c r="BJ120" s="57">
        <f t="shared" si="13"/>
        <v>16.286161621314097</v>
      </c>
      <c r="BK120" s="57">
        <f t="shared" si="13"/>
        <v>1076.7094762766394</v>
      </c>
    </row>
    <row r="121" spans="1:63">
      <c r="A121" s="31"/>
      <c r="B121" s="56" t="s">
        <v>87</v>
      </c>
      <c r="C121" s="50">
        <f t="shared" ref="C121:BK121" si="14">C109+C120</f>
        <v>0</v>
      </c>
      <c r="D121" s="50">
        <f t="shared" si="14"/>
        <v>0</v>
      </c>
      <c r="E121" s="50">
        <f t="shared" si="14"/>
        <v>0</v>
      </c>
      <c r="F121" s="50">
        <f t="shared" si="14"/>
        <v>0</v>
      </c>
      <c r="G121" s="50">
        <f t="shared" si="14"/>
        <v>0</v>
      </c>
      <c r="H121" s="50">
        <f t="shared" si="14"/>
        <v>6.786996272207098</v>
      </c>
      <c r="I121" s="50">
        <f t="shared" si="14"/>
        <v>489.07506978225621</v>
      </c>
      <c r="J121" s="50">
        <f t="shared" si="14"/>
        <v>0</v>
      </c>
      <c r="K121" s="50">
        <f t="shared" si="14"/>
        <v>0</v>
      </c>
      <c r="L121" s="50">
        <f t="shared" si="14"/>
        <v>76.092622341512623</v>
      </c>
      <c r="M121" s="50">
        <f t="shared" si="14"/>
        <v>0</v>
      </c>
      <c r="N121" s="50">
        <f t="shared" si="14"/>
        <v>0</v>
      </c>
      <c r="O121" s="50">
        <f t="shared" si="14"/>
        <v>0</v>
      </c>
      <c r="P121" s="50">
        <f t="shared" si="14"/>
        <v>0</v>
      </c>
      <c r="Q121" s="50">
        <f t="shared" si="14"/>
        <v>0</v>
      </c>
      <c r="R121" s="50">
        <f t="shared" si="14"/>
        <v>0.51163675031370015</v>
      </c>
      <c r="S121" s="50">
        <f t="shared" si="14"/>
        <v>0.10714769474190002</v>
      </c>
      <c r="T121" s="50">
        <f t="shared" si="14"/>
        <v>0</v>
      </c>
      <c r="U121" s="50">
        <f t="shared" si="14"/>
        <v>0</v>
      </c>
      <c r="V121" s="50">
        <f t="shared" si="14"/>
        <v>0.22882328393530002</v>
      </c>
      <c r="W121" s="50">
        <f t="shared" si="14"/>
        <v>0</v>
      </c>
      <c r="X121" s="50">
        <f t="shared" si="14"/>
        <v>0</v>
      </c>
      <c r="Y121" s="50">
        <f t="shared" si="14"/>
        <v>0</v>
      </c>
      <c r="Z121" s="50">
        <f t="shared" si="14"/>
        <v>0</v>
      </c>
      <c r="AA121" s="50">
        <f t="shared" si="14"/>
        <v>0</v>
      </c>
      <c r="AB121" s="50">
        <f t="shared" si="14"/>
        <v>0.36895730432059998</v>
      </c>
      <c r="AC121" s="50">
        <f t="shared" si="14"/>
        <v>3.5280443464835995</v>
      </c>
      <c r="AD121" s="50">
        <f t="shared" si="14"/>
        <v>0</v>
      </c>
      <c r="AE121" s="50">
        <f t="shared" si="14"/>
        <v>0</v>
      </c>
      <c r="AF121" s="50">
        <f t="shared" si="14"/>
        <v>14.981668485030399</v>
      </c>
      <c r="AG121" s="50">
        <f t="shared" si="14"/>
        <v>0</v>
      </c>
      <c r="AH121" s="50">
        <f t="shared" si="14"/>
        <v>0</v>
      </c>
      <c r="AI121" s="50">
        <f t="shared" si="14"/>
        <v>0</v>
      </c>
      <c r="AJ121" s="50">
        <f t="shared" si="14"/>
        <v>0</v>
      </c>
      <c r="AK121" s="50">
        <f t="shared" si="14"/>
        <v>0</v>
      </c>
      <c r="AL121" s="50">
        <f t="shared" si="14"/>
        <v>1.59727226128E-2</v>
      </c>
      <c r="AM121" s="50">
        <f t="shared" si="14"/>
        <v>0</v>
      </c>
      <c r="AN121" s="50">
        <f t="shared" si="14"/>
        <v>0</v>
      </c>
      <c r="AO121" s="50">
        <f t="shared" si="14"/>
        <v>0</v>
      </c>
      <c r="AP121" s="50">
        <f t="shared" si="14"/>
        <v>0.172910041387</v>
      </c>
      <c r="AQ121" s="50">
        <f t="shared" si="14"/>
        <v>0</v>
      </c>
      <c r="AR121" s="50">
        <f t="shared" si="14"/>
        <v>0</v>
      </c>
      <c r="AS121" s="50">
        <f t="shared" si="14"/>
        <v>0</v>
      </c>
      <c r="AT121" s="50">
        <f t="shared" si="14"/>
        <v>0</v>
      </c>
      <c r="AU121" s="50">
        <f t="shared" si="14"/>
        <v>0</v>
      </c>
      <c r="AV121" s="50">
        <f t="shared" si="14"/>
        <v>142.54626090762503</v>
      </c>
      <c r="AW121" s="50">
        <f t="shared" si="14"/>
        <v>121.82893850715571</v>
      </c>
      <c r="AX121" s="50">
        <f t="shared" si="14"/>
        <v>1.6085857036128999</v>
      </c>
      <c r="AY121" s="50">
        <f t="shared" si="14"/>
        <v>0</v>
      </c>
      <c r="AZ121" s="50">
        <f t="shared" si="14"/>
        <v>211.25411065413468</v>
      </c>
      <c r="BA121" s="50">
        <f t="shared" si="14"/>
        <v>0</v>
      </c>
      <c r="BB121" s="50">
        <f t="shared" si="14"/>
        <v>0</v>
      </c>
      <c r="BC121" s="50">
        <f t="shared" si="14"/>
        <v>0</v>
      </c>
      <c r="BD121" s="50">
        <f t="shared" si="14"/>
        <v>0</v>
      </c>
      <c r="BE121" s="50">
        <f t="shared" si="14"/>
        <v>0</v>
      </c>
      <c r="BF121" s="50">
        <f t="shared" si="14"/>
        <v>34.554108728904524</v>
      </c>
      <c r="BG121" s="50">
        <f t="shared" si="14"/>
        <v>2.8996264855473002</v>
      </c>
      <c r="BH121" s="50">
        <f t="shared" si="14"/>
        <v>0</v>
      </c>
      <c r="BI121" s="50">
        <f t="shared" si="14"/>
        <v>0</v>
      </c>
      <c r="BJ121" s="50">
        <f t="shared" si="14"/>
        <v>16.338028623152596</v>
      </c>
      <c r="BK121" s="57">
        <f t="shared" si="14"/>
        <v>1122.8995086349339</v>
      </c>
    </row>
    <row r="122" spans="1:63" ht="3" customHeight="1">
      <c r="A122" s="31"/>
      <c r="B122" s="37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9"/>
    </row>
    <row r="123" spans="1:63">
      <c r="A123" s="31" t="s">
        <v>18</v>
      </c>
      <c r="B123" s="32" t="s">
        <v>8</v>
      </c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9"/>
    </row>
    <row r="124" spans="1:63">
      <c r="A124" s="31" t="s">
        <v>79</v>
      </c>
      <c r="B124" s="37" t="s">
        <v>19</v>
      </c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9"/>
    </row>
    <row r="125" spans="1:63">
      <c r="A125" s="31"/>
      <c r="B125" s="38" t="s">
        <v>39</v>
      </c>
      <c r="C125" s="50"/>
      <c r="D125" s="44"/>
      <c r="E125" s="44"/>
      <c r="F125" s="44"/>
      <c r="G125" s="51"/>
      <c r="H125" s="50"/>
      <c r="I125" s="44"/>
      <c r="J125" s="44"/>
      <c r="K125" s="44"/>
      <c r="L125" s="51"/>
      <c r="M125" s="50"/>
      <c r="N125" s="44"/>
      <c r="O125" s="44"/>
      <c r="P125" s="44"/>
      <c r="Q125" s="51"/>
      <c r="R125" s="50"/>
      <c r="S125" s="44"/>
      <c r="T125" s="44"/>
      <c r="U125" s="44"/>
      <c r="V125" s="51"/>
      <c r="W125" s="50"/>
      <c r="X125" s="44"/>
      <c r="Y125" s="44"/>
      <c r="Z125" s="44"/>
      <c r="AA125" s="51"/>
      <c r="AB125" s="50"/>
      <c r="AC125" s="44"/>
      <c r="AD125" s="44"/>
      <c r="AE125" s="44"/>
      <c r="AF125" s="51"/>
      <c r="AG125" s="50"/>
      <c r="AH125" s="44"/>
      <c r="AI125" s="44"/>
      <c r="AJ125" s="44"/>
      <c r="AK125" s="51"/>
      <c r="AL125" s="50"/>
      <c r="AM125" s="44"/>
      <c r="AN125" s="44"/>
      <c r="AO125" s="44"/>
      <c r="AP125" s="51"/>
      <c r="AQ125" s="50"/>
      <c r="AR125" s="44"/>
      <c r="AS125" s="44"/>
      <c r="AT125" s="44"/>
      <c r="AU125" s="51"/>
      <c r="AV125" s="50"/>
      <c r="AW125" s="44"/>
      <c r="AX125" s="44"/>
      <c r="AY125" s="44"/>
      <c r="AZ125" s="51"/>
      <c r="BA125" s="50"/>
      <c r="BB125" s="44"/>
      <c r="BC125" s="44"/>
      <c r="BD125" s="44"/>
      <c r="BE125" s="51"/>
      <c r="BF125" s="50"/>
      <c r="BG125" s="44"/>
      <c r="BH125" s="44"/>
      <c r="BI125" s="44"/>
      <c r="BJ125" s="51"/>
      <c r="BK125" s="52"/>
    </row>
    <row r="126" spans="1:63">
      <c r="A126" s="31"/>
      <c r="B126" s="56" t="s">
        <v>86</v>
      </c>
      <c r="C126" s="50"/>
      <c r="D126" s="44"/>
      <c r="E126" s="44"/>
      <c r="F126" s="44"/>
      <c r="G126" s="51"/>
      <c r="H126" s="50"/>
      <c r="I126" s="44"/>
      <c r="J126" s="44"/>
      <c r="K126" s="44"/>
      <c r="L126" s="51"/>
      <c r="M126" s="50"/>
      <c r="N126" s="44"/>
      <c r="O126" s="44"/>
      <c r="P126" s="44"/>
      <c r="Q126" s="51"/>
      <c r="R126" s="50"/>
      <c r="S126" s="44"/>
      <c r="T126" s="44"/>
      <c r="U126" s="44"/>
      <c r="V126" s="51"/>
      <c r="W126" s="50"/>
      <c r="X126" s="44"/>
      <c r="Y126" s="44"/>
      <c r="Z126" s="44"/>
      <c r="AA126" s="51"/>
      <c r="AB126" s="50"/>
      <c r="AC126" s="44"/>
      <c r="AD126" s="44"/>
      <c r="AE126" s="44"/>
      <c r="AF126" s="51"/>
      <c r="AG126" s="50"/>
      <c r="AH126" s="44"/>
      <c r="AI126" s="44"/>
      <c r="AJ126" s="44"/>
      <c r="AK126" s="51"/>
      <c r="AL126" s="50"/>
      <c r="AM126" s="44"/>
      <c r="AN126" s="44"/>
      <c r="AO126" s="44"/>
      <c r="AP126" s="51"/>
      <c r="AQ126" s="50"/>
      <c r="AR126" s="44"/>
      <c r="AS126" s="44"/>
      <c r="AT126" s="44"/>
      <c r="AU126" s="51"/>
      <c r="AV126" s="50"/>
      <c r="AW126" s="44"/>
      <c r="AX126" s="44"/>
      <c r="AY126" s="44"/>
      <c r="AZ126" s="51"/>
      <c r="BA126" s="50"/>
      <c r="BB126" s="44"/>
      <c r="BC126" s="44"/>
      <c r="BD126" s="44"/>
      <c r="BE126" s="51"/>
      <c r="BF126" s="50"/>
      <c r="BG126" s="44"/>
      <c r="BH126" s="44"/>
      <c r="BI126" s="44"/>
      <c r="BJ126" s="51"/>
      <c r="BK126" s="52"/>
    </row>
    <row r="127" spans="1:63" ht="2.25" customHeight="1">
      <c r="A127" s="31"/>
      <c r="B127" s="37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9"/>
    </row>
    <row r="128" spans="1:63">
      <c r="A128" s="31" t="s">
        <v>4</v>
      </c>
      <c r="B128" s="32" t="s">
        <v>9</v>
      </c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9"/>
    </row>
    <row r="129" spans="1:63">
      <c r="A129" s="31" t="s">
        <v>79</v>
      </c>
      <c r="B129" s="37" t="s">
        <v>20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9"/>
    </row>
    <row r="130" spans="1:63">
      <c r="A130" s="31"/>
      <c r="B130" s="38" t="s">
        <v>39</v>
      </c>
      <c r="C130" s="50"/>
      <c r="D130" s="44"/>
      <c r="E130" s="44"/>
      <c r="F130" s="44"/>
      <c r="G130" s="51"/>
      <c r="H130" s="50"/>
      <c r="I130" s="44"/>
      <c r="J130" s="44"/>
      <c r="K130" s="44"/>
      <c r="L130" s="51"/>
      <c r="M130" s="50"/>
      <c r="N130" s="44"/>
      <c r="O130" s="44"/>
      <c r="P130" s="44"/>
      <c r="Q130" s="51"/>
      <c r="R130" s="50"/>
      <c r="S130" s="44"/>
      <c r="T130" s="44"/>
      <c r="U130" s="44"/>
      <c r="V130" s="51"/>
      <c r="W130" s="50"/>
      <c r="X130" s="44"/>
      <c r="Y130" s="44"/>
      <c r="Z130" s="44"/>
      <c r="AA130" s="51"/>
      <c r="AB130" s="50"/>
      <c r="AC130" s="44"/>
      <c r="AD130" s="44"/>
      <c r="AE130" s="44"/>
      <c r="AF130" s="51"/>
      <c r="AG130" s="50"/>
      <c r="AH130" s="44"/>
      <c r="AI130" s="44"/>
      <c r="AJ130" s="44"/>
      <c r="AK130" s="51"/>
      <c r="AL130" s="50"/>
      <c r="AM130" s="44"/>
      <c r="AN130" s="44"/>
      <c r="AO130" s="44"/>
      <c r="AP130" s="51"/>
      <c r="AQ130" s="50"/>
      <c r="AR130" s="44"/>
      <c r="AS130" s="44"/>
      <c r="AT130" s="44"/>
      <c r="AU130" s="51"/>
      <c r="AV130" s="50"/>
      <c r="AW130" s="44"/>
      <c r="AX130" s="44"/>
      <c r="AY130" s="44"/>
      <c r="AZ130" s="51"/>
      <c r="BA130" s="50"/>
      <c r="BB130" s="44"/>
      <c r="BC130" s="44"/>
      <c r="BD130" s="44"/>
      <c r="BE130" s="51"/>
      <c r="BF130" s="50"/>
      <c r="BG130" s="44"/>
      <c r="BH130" s="44"/>
      <c r="BI130" s="44"/>
      <c r="BJ130" s="51"/>
      <c r="BK130" s="52"/>
    </row>
    <row r="131" spans="1:63" s="60" customFormat="1">
      <c r="A131" s="31"/>
      <c r="B131" s="56" t="s">
        <v>88</v>
      </c>
      <c r="C131" s="57"/>
      <c r="D131" s="58"/>
      <c r="E131" s="58"/>
      <c r="F131" s="58"/>
      <c r="G131" s="59"/>
      <c r="H131" s="57"/>
      <c r="I131" s="58"/>
      <c r="J131" s="58"/>
      <c r="K131" s="58"/>
      <c r="L131" s="59"/>
      <c r="M131" s="57"/>
      <c r="N131" s="58"/>
      <c r="O131" s="58"/>
      <c r="P131" s="58"/>
      <c r="Q131" s="59"/>
      <c r="R131" s="57"/>
      <c r="S131" s="58"/>
      <c r="T131" s="58"/>
      <c r="U131" s="58"/>
      <c r="V131" s="59"/>
      <c r="W131" s="57"/>
      <c r="X131" s="58"/>
      <c r="Y131" s="58"/>
      <c r="Z131" s="58"/>
      <c r="AA131" s="59"/>
      <c r="AB131" s="57"/>
      <c r="AC131" s="58"/>
      <c r="AD131" s="58"/>
      <c r="AE131" s="58"/>
      <c r="AF131" s="59"/>
      <c r="AG131" s="57"/>
      <c r="AH131" s="58"/>
      <c r="AI131" s="58"/>
      <c r="AJ131" s="58"/>
      <c r="AK131" s="59"/>
      <c r="AL131" s="57"/>
      <c r="AM131" s="58"/>
      <c r="AN131" s="58"/>
      <c r="AO131" s="58"/>
      <c r="AP131" s="59"/>
      <c r="AQ131" s="57"/>
      <c r="AR131" s="58"/>
      <c r="AS131" s="58"/>
      <c r="AT131" s="58"/>
      <c r="AU131" s="59"/>
      <c r="AV131" s="57"/>
      <c r="AW131" s="58"/>
      <c r="AX131" s="58"/>
      <c r="AY131" s="58"/>
      <c r="AZ131" s="59"/>
      <c r="BA131" s="57"/>
      <c r="BB131" s="58"/>
      <c r="BC131" s="58"/>
      <c r="BD131" s="58"/>
      <c r="BE131" s="59"/>
      <c r="BF131" s="57"/>
      <c r="BG131" s="58"/>
      <c r="BH131" s="58"/>
      <c r="BI131" s="58"/>
      <c r="BJ131" s="59"/>
      <c r="BK131" s="46"/>
    </row>
    <row r="132" spans="1:63">
      <c r="A132" s="31" t="s">
        <v>80</v>
      </c>
      <c r="B132" s="37" t="s">
        <v>21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9"/>
    </row>
    <row r="133" spans="1:63">
      <c r="A133" s="31"/>
      <c r="B133" s="38" t="s">
        <v>39</v>
      </c>
      <c r="C133" s="50"/>
      <c r="D133" s="44"/>
      <c r="E133" s="44"/>
      <c r="F133" s="44"/>
      <c r="G133" s="51"/>
      <c r="H133" s="50"/>
      <c r="I133" s="44"/>
      <c r="J133" s="44"/>
      <c r="K133" s="44"/>
      <c r="L133" s="51"/>
      <c r="M133" s="50"/>
      <c r="N133" s="44"/>
      <c r="O133" s="44"/>
      <c r="P133" s="44"/>
      <c r="Q133" s="51"/>
      <c r="R133" s="50"/>
      <c r="S133" s="44"/>
      <c r="T133" s="44"/>
      <c r="U133" s="44"/>
      <c r="V133" s="51"/>
      <c r="W133" s="50"/>
      <c r="X133" s="44"/>
      <c r="Y133" s="44"/>
      <c r="Z133" s="44"/>
      <c r="AA133" s="51"/>
      <c r="AB133" s="50"/>
      <c r="AC133" s="44"/>
      <c r="AD133" s="44"/>
      <c r="AE133" s="44"/>
      <c r="AF133" s="51"/>
      <c r="AG133" s="50"/>
      <c r="AH133" s="44"/>
      <c r="AI133" s="44"/>
      <c r="AJ133" s="44"/>
      <c r="AK133" s="51"/>
      <c r="AL133" s="50"/>
      <c r="AM133" s="44"/>
      <c r="AN133" s="44"/>
      <c r="AO133" s="44"/>
      <c r="AP133" s="51"/>
      <c r="AQ133" s="50"/>
      <c r="AR133" s="44"/>
      <c r="AS133" s="44"/>
      <c r="AT133" s="44"/>
      <c r="AU133" s="51"/>
      <c r="AV133" s="50"/>
      <c r="AW133" s="44"/>
      <c r="AX133" s="44"/>
      <c r="AY133" s="44"/>
      <c r="AZ133" s="51"/>
      <c r="BA133" s="50"/>
      <c r="BB133" s="44"/>
      <c r="BC133" s="44"/>
      <c r="BD133" s="44"/>
      <c r="BE133" s="51"/>
      <c r="BF133" s="50"/>
      <c r="BG133" s="44"/>
      <c r="BH133" s="44"/>
      <c r="BI133" s="44"/>
      <c r="BJ133" s="51"/>
      <c r="BK133" s="52"/>
    </row>
    <row r="134" spans="1:63" s="60" customFormat="1">
      <c r="A134" s="31"/>
      <c r="B134" s="56" t="s">
        <v>89</v>
      </c>
      <c r="C134" s="57"/>
      <c r="D134" s="58"/>
      <c r="E134" s="58"/>
      <c r="F134" s="58"/>
      <c r="G134" s="59"/>
      <c r="H134" s="57"/>
      <c r="I134" s="58"/>
      <c r="J134" s="58"/>
      <c r="K134" s="58"/>
      <c r="L134" s="59"/>
      <c r="M134" s="57"/>
      <c r="N134" s="58"/>
      <c r="O134" s="58"/>
      <c r="P134" s="58"/>
      <c r="Q134" s="59"/>
      <c r="R134" s="57"/>
      <c r="S134" s="58"/>
      <c r="T134" s="58"/>
      <c r="U134" s="58"/>
      <c r="V134" s="59"/>
      <c r="W134" s="57"/>
      <c r="X134" s="58"/>
      <c r="Y134" s="58"/>
      <c r="Z134" s="58"/>
      <c r="AA134" s="59"/>
      <c r="AB134" s="57"/>
      <c r="AC134" s="58"/>
      <c r="AD134" s="58"/>
      <c r="AE134" s="58"/>
      <c r="AF134" s="59"/>
      <c r="AG134" s="57"/>
      <c r="AH134" s="58"/>
      <c r="AI134" s="58"/>
      <c r="AJ134" s="58"/>
      <c r="AK134" s="59"/>
      <c r="AL134" s="57"/>
      <c r="AM134" s="58"/>
      <c r="AN134" s="58"/>
      <c r="AO134" s="58"/>
      <c r="AP134" s="59"/>
      <c r="AQ134" s="57"/>
      <c r="AR134" s="58"/>
      <c r="AS134" s="58"/>
      <c r="AT134" s="58"/>
      <c r="AU134" s="59"/>
      <c r="AV134" s="57"/>
      <c r="AW134" s="58"/>
      <c r="AX134" s="58"/>
      <c r="AY134" s="58"/>
      <c r="AZ134" s="59"/>
      <c r="BA134" s="57"/>
      <c r="BB134" s="58"/>
      <c r="BC134" s="58"/>
      <c r="BD134" s="58"/>
      <c r="BE134" s="59"/>
      <c r="BF134" s="57"/>
      <c r="BG134" s="58"/>
      <c r="BH134" s="58"/>
      <c r="BI134" s="58"/>
      <c r="BJ134" s="59"/>
      <c r="BK134" s="46"/>
    </row>
    <row r="135" spans="1:63">
      <c r="A135" s="31"/>
      <c r="B135" s="56" t="s">
        <v>87</v>
      </c>
      <c r="C135" s="50"/>
      <c r="D135" s="44"/>
      <c r="E135" s="44"/>
      <c r="F135" s="44"/>
      <c r="G135" s="51"/>
      <c r="H135" s="50"/>
      <c r="I135" s="44"/>
      <c r="J135" s="44"/>
      <c r="K135" s="44"/>
      <c r="L135" s="51"/>
      <c r="M135" s="50"/>
      <c r="N135" s="44"/>
      <c r="O135" s="44"/>
      <c r="P135" s="44"/>
      <c r="Q135" s="51"/>
      <c r="R135" s="50"/>
      <c r="S135" s="44"/>
      <c r="T135" s="44"/>
      <c r="U135" s="44"/>
      <c r="V135" s="51"/>
      <c r="W135" s="50"/>
      <c r="X135" s="44"/>
      <c r="Y135" s="44"/>
      <c r="Z135" s="44"/>
      <c r="AA135" s="51"/>
      <c r="AB135" s="50"/>
      <c r="AC135" s="44"/>
      <c r="AD135" s="44"/>
      <c r="AE135" s="44"/>
      <c r="AF135" s="51"/>
      <c r="AG135" s="50"/>
      <c r="AH135" s="44"/>
      <c r="AI135" s="44"/>
      <c r="AJ135" s="44"/>
      <c r="AK135" s="51"/>
      <c r="AL135" s="50"/>
      <c r="AM135" s="44"/>
      <c r="AN135" s="44"/>
      <c r="AO135" s="44"/>
      <c r="AP135" s="51"/>
      <c r="AQ135" s="50"/>
      <c r="AR135" s="44"/>
      <c r="AS135" s="44"/>
      <c r="AT135" s="44"/>
      <c r="AU135" s="51"/>
      <c r="AV135" s="50"/>
      <c r="AW135" s="44"/>
      <c r="AX135" s="44"/>
      <c r="AY135" s="44"/>
      <c r="AZ135" s="51"/>
      <c r="BA135" s="50"/>
      <c r="BB135" s="44"/>
      <c r="BC135" s="44"/>
      <c r="BD135" s="44"/>
      <c r="BE135" s="51"/>
      <c r="BF135" s="50"/>
      <c r="BG135" s="44"/>
      <c r="BH135" s="44"/>
      <c r="BI135" s="44"/>
      <c r="BJ135" s="51"/>
      <c r="BK135" s="52"/>
    </row>
    <row r="136" spans="1:63" ht="4.5" customHeight="1">
      <c r="A136" s="31"/>
      <c r="B136" s="37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9"/>
    </row>
    <row r="137" spans="1:63">
      <c r="A137" s="31" t="s">
        <v>22</v>
      </c>
      <c r="B137" s="32" t="s">
        <v>23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9"/>
    </row>
    <row r="138" spans="1:63">
      <c r="A138" s="31" t="s">
        <v>79</v>
      </c>
      <c r="B138" s="37" t="s">
        <v>24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9"/>
    </row>
    <row r="139" spans="1:63">
      <c r="A139" s="31"/>
      <c r="B139" s="38" t="s">
        <v>39</v>
      </c>
      <c r="C139" s="50"/>
      <c r="D139" s="44"/>
      <c r="E139" s="44"/>
      <c r="F139" s="44"/>
      <c r="G139" s="51"/>
      <c r="H139" s="50"/>
      <c r="I139" s="44"/>
      <c r="J139" s="44"/>
      <c r="K139" s="44"/>
      <c r="L139" s="51"/>
      <c r="M139" s="50"/>
      <c r="N139" s="44"/>
      <c r="O139" s="44"/>
      <c r="P139" s="44"/>
      <c r="Q139" s="51"/>
      <c r="R139" s="50"/>
      <c r="S139" s="44"/>
      <c r="T139" s="44"/>
      <c r="U139" s="44"/>
      <c r="V139" s="51"/>
      <c r="W139" s="50"/>
      <c r="X139" s="44"/>
      <c r="Y139" s="44"/>
      <c r="Z139" s="44"/>
      <c r="AA139" s="51"/>
      <c r="AB139" s="50"/>
      <c r="AC139" s="44"/>
      <c r="AD139" s="44"/>
      <c r="AE139" s="44"/>
      <c r="AF139" s="51"/>
      <c r="AG139" s="50"/>
      <c r="AH139" s="44"/>
      <c r="AI139" s="44"/>
      <c r="AJ139" s="44"/>
      <c r="AK139" s="51"/>
      <c r="AL139" s="50"/>
      <c r="AM139" s="44"/>
      <c r="AN139" s="44"/>
      <c r="AO139" s="44"/>
      <c r="AP139" s="51"/>
      <c r="AQ139" s="50"/>
      <c r="AR139" s="44"/>
      <c r="AS139" s="44"/>
      <c r="AT139" s="44"/>
      <c r="AU139" s="51"/>
      <c r="AV139" s="50"/>
      <c r="AW139" s="44"/>
      <c r="AX139" s="44"/>
      <c r="AY139" s="44"/>
      <c r="AZ139" s="51"/>
      <c r="BA139" s="50"/>
      <c r="BB139" s="44"/>
      <c r="BC139" s="44"/>
      <c r="BD139" s="44"/>
      <c r="BE139" s="51"/>
      <c r="BF139" s="50"/>
      <c r="BG139" s="44"/>
      <c r="BH139" s="44"/>
      <c r="BI139" s="44"/>
      <c r="BJ139" s="51"/>
      <c r="BK139" s="52"/>
    </row>
    <row r="140" spans="1:63">
      <c r="A140" s="31"/>
      <c r="B140" s="38" t="s">
        <v>151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0.21298991838550002</v>
      </c>
      <c r="I140" s="44">
        <v>0.4855095934193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2.5430353257300004E-2</v>
      </c>
      <c r="S140" s="44">
        <v>0</v>
      </c>
      <c r="T140" s="44">
        <v>0</v>
      </c>
      <c r="U140" s="44">
        <v>0</v>
      </c>
      <c r="V140" s="44">
        <v>1.1477233129E-2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0.62786212499739957</v>
      </c>
      <c r="AC140" s="44">
        <v>0.36019370264509998</v>
      </c>
      <c r="AD140" s="44">
        <v>0</v>
      </c>
      <c r="AE140" s="44">
        <v>0</v>
      </c>
      <c r="AF140" s="44">
        <v>1.5742912803219997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4.945803729E-2</v>
      </c>
      <c r="AM140" s="44">
        <v>0</v>
      </c>
      <c r="AN140" s="44">
        <v>0</v>
      </c>
      <c r="AO140" s="44">
        <v>0</v>
      </c>
      <c r="AP140" s="44">
        <v>2.2619423870900001E-2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11.605</v>
      </c>
      <c r="AW140" s="44">
        <v>0.71746305464470006</v>
      </c>
      <c r="AX140" s="44">
        <v>0</v>
      </c>
      <c r="AY140" s="44">
        <v>0</v>
      </c>
      <c r="AZ140" s="44">
        <v>23.2987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4">
        <v>0.88273664008829977</v>
      </c>
      <c r="BG140" s="44">
        <v>1.8090113993223</v>
      </c>
      <c r="BH140" s="44">
        <v>0</v>
      </c>
      <c r="BI140" s="44">
        <v>0</v>
      </c>
      <c r="BJ140" s="44">
        <v>0.86002341712860009</v>
      </c>
      <c r="BK140" s="52">
        <f>SUM(C140:BJ140)</f>
        <v>42.542766178500401</v>
      </c>
    </row>
    <row r="141" spans="1:63">
      <c r="A141" s="31"/>
      <c r="B141" s="38" t="s">
        <v>152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0.26841598973980002</v>
      </c>
      <c r="I141" s="44">
        <v>0.50699632645159998</v>
      </c>
      <c r="J141" s="44">
        <v>0</v>
      </c>
      <c r="K141" s="44">
        <v>0</v>
      </c>
      <c r="L141" s="44">
        <v>4.9661021E-2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3.8493398967100002E-2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9.9623697095600011E-2</v>
      </c>
      <c r="AC141" s="44">
        <v>0.11566079335479999</v>
      </c>
      <c r="AD141" s="44">
        <v>0</v>
      </c>
      <c r="AE141" s="44">
        <v>0</v>
      </c>
      <c r="AF141" s="44">
        <v>4.8079853754505004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6.7862998063999997E-3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3.7622427092237096</v>
      </c>
      <c r="AW141" s="44">
        <v>6.5496338790308002</v>
      </c>
      <c r="AX141" s="44">
        <v>0</v>
      </c>
      <c r="AY141" s="44">
        <v>0</v>
      </c>
      <c r="AZ141" s="44">
        <v>13.507364421738103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4">
        <v>0.64035107453830153</v>
      </c>
      <c r="BG141" s="44">
        <v>0.48551447258060004</v>
      </c>
      <c r="BH141" s="44">
        <v>0</v>
      </c>
      <c r="BI141" s="44">
        <v>0</v>
      </c>
      <c r="BJ141" s="44">
        <v>0.17135831441909999</v>
      </c>
      <c r="BK141" s="52">
        <f>SUM(C141:BJ141)</f>
        <v>31.010087773396414</v>
      </c>
    </row>
    <row r="142" spans="1:63" s="60" customFormat="1">
      <c r="A142" s="31"/>
      <c r="B142" s="56" t="s">
        <v>86</v>
      </c>
      <c r="C142" s="57">
        <f>SUM(C140:C141)</f>
        <v>0</v>
      </c>
      <c r="D142" s="58">
        <f t="shared" ref="D142:BJ142" si="15">SUM(D140:D141)</f>
        <v>0</v>
      </c>
      <c r="E142" s="58">
        <f t="shared" si="15"/>
        <v>0</v>
      </c>
      <c r="F142" s="58">
        <f t="shared" si="15"/>
        <v>0</v>
      </c>
      <c r="G142" s="59">
        <f t="shared" si="15"/>
        <v>0</v>
      </c>
      <c r="H142" s="57">
        <f t="shared" si="15"/>
        <v>0.48140590812530004</v>
      </c>
      <c r="I142" s="58">
        <f t="shared" si="15"/>
        <v>0.99250591987089998</v>
      </c>
      <c r="J142" s="58">
        <f t="shared" si="15"/>
        <v>0</v>
      </c>
      <c r="K142" s="58">
        <f t="shared" si="15"/>
        <v>0</v>
      </c>
      <c r="L142" s="59">
        <f t="shared" si="15"/>
        <v>4.9661021E-2</v>
      </c>
      <c r="M142" s="57">
        <f t="shared" si="15"/>
        <v>0</v>
      </c>
      <c r="N142" s="58">
        <f t="shared" si="15"/>
        <v>0</v>
      </c>
      <c r="O142" s="58">
        <f t="shared" si="15"/>
        <v>0</v>
      </c>
      <c r="P142" s="58">
        <f t="shared" si="15"/>
        <v>0</v>
      </c>
      <c r="Q142" s="59">
        <f t="shared" si="15"/>
        <v>0</v>
      </c>
      <c r="R142" s="57">
        <f t="shared" si="15"/>
        <v>6.3923752224399999E-2</v>
      </c>
      <c r="S142" s="58">
        <f t="shared" si="15"/>
        <v>0</v>
      </c>
      <c r="T142" s="58">
        <f t="shared" si="15"/>
        <v>0</v>
      </c>
      <c r="U142" s="58">
        <f t="shared" si="15"/>
        <v>0</v>
      </c>
      <c r="V142" s="59">
        <f t="shared" si="15"/>
        <v>1.1477233129E-2</v>
      </c>
      <c r="W142" s="57">
        <f t="shared" si="15"/>
        <v>0</v>
      </c>
      <c r="X142" s="58">
        <f t="shared" si="15"/>
        <v>0</v>
      </c>
      <c r="Y142" s="58">
        <f t="shared" si="15"/>
        <v>0</v>
      </c>
      <c r="Z142" s="58">
        <f t="shared" si="15"/>
        <v>0</v>
      </c>
      <c r="AA142" s="59">
        <f t="shared" si="15"/>
        <v>0</v>
      </c>
      <c r="AB142" s="57">
        <f t="shared" si="15"/>
        <v>0.72748582209299961</v>
      </c>
      <c r="AC142" s="58">
        <f t="shared" si="15"/>
        <v>0.47585449599989998</v>
      </c>
      <c r="AD142" s="58">
        <f t="shared" si="15"/>
        <v>0</v>
      </c>
      <c r="AE142" s="58">
        <f t="shared" si="15"/>
        <v>0</v>
      </c>
      <c r="AF142" s="59">
        <f t="shared" si="15"/>
        <v>6.3822766557725004</v>
      </c>
      <c r="AG142" s="57">
        <f t="shared" si="15"/>
        <v>0</v>
      </c>
      <c r="AH142" s="58">
        <f t="shared" si="15"/>
        <v>0</v>
      </c>
      <c r="AI142" s="58">
        <f t="shared" si="15"/>
        <v>0</v>
      </c>
      <c r="AJ142" s="58">
        <f t="shared" si="15"/>
        <v>0</v>
      </c>
      <c r="AK142" s="59">
        <f t="shared" si="15"/>
        <v>0</v>
      </c>
      <c r="AL142" s="57">
        <f t="shared" si="15"/>
        <v>5.6244337096399998E-2</v>
      </c>
      <c r="AM142" s="58">
        <f t="shared" si="15"/>
        <v>0</v>
      </c>
      <c r="AN142" s="58">
        <f t="shared" si="15"/>
        <v>0</v>
      </c>
      <c r="AO142" s="58">
        <f t="shared" si="15"/>
        <v>0</v>
      </c>
      <c r="AP142" s="59">
        <f t="shared" si="15"/>
        <v>2.2619423870900001E-2</v>
      </c>
      <c r="AQ142" s="57">
        <f t="shared" si="15"/>
        <v>0</v>
      </c>
      <c r="AR142" s="58">
        <f t="shared" si="15"/>
        <v>0</v>
      </c>
      <c r="AS142" s="58">
        <f t="shared" si="15"/>
        <v>0</v>
      </c>
      <c r="AT142" s="58">
        <f t="shared" si="15"/>
        <v>0</v>
      </c>
      <c r="AU142" s="59">
        <f t="shared" si="15"/>
        <v>0</v>
      </c>
      <c r="AV142" s="57">
        <f t="shared" si="15"/>
        <v>15.36724270922371</v>
      </c>
      <c r="AW142" s="58">
        <f t="shared" si="15"/>
        <v>7.2670969336755</v>
      </c>
      <c r="AX142" s="58">
        <f t="shared" si="15"/>
        <v>0</v>
      </c>
      <c r="AY142" s="58">
        <f t="shared" si="15"/>
        <v>0</v>
      </c>
      <c r="AZ142" s="59">
        <f t="shared" si="15"/>
        <v>36.8060644217381</v>
      </c>
      <c r="BA142" s="57">
        <f t="shared" si="15"/>
        <v>0</v>
      </c>
      <c r="BB142" s="58">
        <f t="shared" si="15"/>
        <v>0</v>
      </c>
      <c r="BC142" s="58">
        <f t="shared" si="15"/>
        <v>0</v>
      </c>
      <c r="BD142" s="58">
        <f t="shared" si="15"/>
        <v>0</v>
      </c>
      <c r="BE142" s="59">
        <f t="shared" si="15"/>
        <v>0</v>
      </c>
      <c r="BF142" s="57">
        <f t="shared" si="15"/>
        <v>1.5230877146266013</v>
      </c>
      <c r="BG142" s="58">
        <f t="shared" si="15"/>
        <v>2.2945258719029002</v>
      </c>
      <c r="BH142" s="58">
        <f t="shared" si="15"/>
        <v>0</v>
      </c>
      <c r="BI142" s="58">
        <f t="shared" si="15"/>
        <v>0</v>
      </c>
      <c r="BJ142" s="59">
        <f t="shared" si="15"/>
        <v>1.0313817315477001</v>
      </c>
      <c r="BK142" s="46">
        <f>SUM(BK140:BK141)</f>
        <v>73.552853951896822</v>
      </c>
    </row>
    <row r="143" spans="1:63" ht="4.5" customHeight="1">
      <c r="A143" s="31"/>
      <c r="B143" s="65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9"/>
    </row>
    <row r="144" spans="1:63">
      <c r="A144" s="31"/>
      <c r="B144" s="66" t="s">
        <v>101</v>
      </c>
      <c r="C144" s="67">
        <f>+C103+C121+C142</f>
        <v>0</v>
      </c>
      <c r="D144" s="67">
        <f t="shared" ref="D144:BJ144" si="16">+D103+D121+D142</f>
        <v>336.9104332362889</v>
      </c>
      <c r="E144" s="67">
        <f t="shared" si="16"/>
        <v>0</v>
      </c>
      <c r="F144" s="67">
        <f t="shared" si="16"/>
        <v>0</v>
      </c>
      <c r="G144" s="67">
        <f t="shared" si="16"/>
        <v>0</v>
      </c>
      <c r="H144" s="67">
        <f t="shared" si="16"/>
        <v>18.594781284204196</v>
      </c>
      <c r="I144" s="67">
        <f t="shared" si="16"/>
        <v>10434.547162009607</v>
      </c>
      <c r="J144" s="67">
        <f t="shared" si="16"/>
        <v>980.36945614428828</v>
      </c>
      <c r="K144" s="67">
        <f t="shared" si="16"/>
        <v>0</v>
      </c>
      <c r="L144" s="67">
        <f t="shared" si="16"/>
        <v>890.79321833681524</v>
      </c>
      <c r="M144" s="67">
        <f t="shared" si="16"/>
        <v>0</v>
      </c>
      <c r="N144" s="67">
        <f t="shared" si="16"/>
        <v>0</v>
      </c>
      <c r="O144" s="67">
        <f t="shared" si="16"/>
        <v>0</v>
      </c>
      <c r="P144" s="67">
        <f t="shared" si="16"/>
        <v>0</v>
      </c>
      <c r="Q144" s="67">
        <f t="shared" si="16"/>
        <v>0</v>
      </c>
      <c r="R144" s="67">
        <f t="shared" si="16"/>
        <v>1.9665997010474001</v>
      </c>
      <c r="S144" s="67">
        <f t="shared" si="16"/>
        <v>873.87589590722257</v>
      </c>
      <c r="T144" s="67">
        <f t="shared" si="16"/>
        <v>26.224883445290299</v>
      </c>
      <c r="U144" s="67">
        <f t="shared" si="16"/>
        <v>21.5611162524193</v>
      </c>
      <c r="V144" s="67">
        <f t="shared" si="16"/>
        <v>2.5595527079665001</v>
      </c>
      <c r="W144" s="67">
        <f t="shared" si="16"/>
        <v>0</v>
      </c>
      <c r="X144" s="67">
        <f t="shared" si="16"/>
        <v>0</v>
      </c>
      <c r="Y144" s="67">
        <f t="shared" si="16"/>
        <v>0</v>
      </c>
      <c r="Z144" s="67">
        <f t="shared" si="16"/>
        <v>0</v>
      </c>
      <c r="AA144" s="67">
        <f t="shared" si="16"/>
        <v>0</v>
      </c>
      <c r="AB144" s="67">
        <f t="shared" si="16"/>
        <v>5.1540108630235997</v>
      </c>
      <c r="AC144" s="67">
        <f t="shared" si="16"/>
        <v>270.68416126964047</v>
      </c>
      <c r="AD144" s="67">
        <f t="shared" si="16"/>
        <v>0</v>
      </c>
      <c r="AE144" s="67">
        <f t="shared" si="16"/>
        <v>0</v>
      </c>
      <c r="AF144" s="67">
        <f t="shared" si="16"/>
        <v>302.2770188794666</v>
      </c>
      <c r="AG144" s="67">
        <f t="shared" si="16"/>
        <v>0</v>
      </c>
      <c r="AH144" s="67">
        <f t="shared" si="16"/>
        <v>0</v>
      </c>
      <c r="AI144" s="67">
        <f t="shared" si="16"/>
        <v>0</v>
      </c>
      <c r="AJ144" s="67">
        <f t="shared" si="16"/>
        <v>0</v>
      </c>
      <c r="AK144" s="67">
        <f t="shared" si="16"/>
        <v>0</v>
      </c>
      <c r="AL144" s="67">
        <f t="shared" si="16"/>
        <v>0.20057851996660001</v>
      </c>
      <c r="AM144" s="67">
        <f t="shared" si="16"/>
        <v>3.5947706333867999</v>
      </c>
      <c r="AN144" s="67">
        <f t="shared" si="16"/>
        <v>0</v>
      </c>
      <c r="AO144" s="67">
        <f t="shared" si="16"/>
        <v>0</v>
      </c>
      <c r="AP144" s="67">
        <f t="shared" si="16"/>
        <v>1.7603333680639999</v>
      </c>
      <c r="AQ144" s="67">
        <f t="shared" si="16"/>
        <v>0</v>
      </c>
      <c r="AR144" s="67">
        <f t="shared" si="16"/>
        <v>52.92</v>
      </c>
      <c r="AS144" s="67">
        <f t="shared" si="16"/>
        <v>0</v>
      </c>
      <c r="AT144" s="67">
        <f t="shared" si="16"/>
        <v>0</v>
      </c>
      <c r="AU144" s="67">
        <f t="shared" si="16"/>
        <v>0</v>
      </c>
      <c r="AV144" s="67">
        <f t="shared" si="16"/>
        <v>451.57372046320012</v>
      </c>
      <c r="AW144" s="67">
        <f t="shared" si="16"/>
        <v>5438.7544427610774</v>
      </c>
      <c r="AX144" s="67">
        <f t="shared" si="16"/>
        <v>519.91441697590255</v>
      </c>
      <c r="AY144" s="67">
        <f t="shared" si="16"/>
        <v>0</v>
      </c>
      <c r="AZ144" s="67">
        <f t="shared" si="16"/>
        <v>3496.0214777021943</v>
      </c>
      <c r="BA144" s="67">
        <f t="shared" si="16"/>
        <v>0</v>
      </c>
      <c r="BB144" s="67">
        <f t="shared" si="16"/>
        <v>0</v>
      </c>
      <c r="BC144" s="67">
        <f t="shared" si="16"/>
        <v>0</v>
      </c>
      <c r="BD144" s="67">
        <f t="shared" si="16"/>
        <v>0</v>
      </c>
      <c r="BE144" s="67">
        <f t="shared" si="16"/>
        <v>0</v>
      </c>
      <c r="BF144" s="67">
        <f t="shared" si="16"/>
        <v>79.343164315898917</v>
      </c>
      <c r="BG144" s="67">
        <f t="shared" si="16"/>
        <v>658.04692285505791</v>
      </c>
      <c r="BH144" s="67">
        <f t="shared" si="16"/>
        <v>11.9819322124837</v>
      </c>
      <c r="BI144" s="67">
        <f t="shared" si="16"/>
        <v>0</v>
      </c>
      <c r="BJ144" s="67">
        <f t="shared" si="16"/>
        <v>146.92834174827902</v>
      </c>
      <c r="BK144" s="68">
        <f>+BK103+BK121+BK142</f>
        <v>25026.555244965697</v>
      </c>
    </row>
    <row r="145" spans="1:63" ht="4.5" customHeight="1">
      <c r="A145" s="31"/>
      <c r="B145" s="66"/>
      <c r="C145" s="69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70"/>
    </row>
    <row r="146" spans="1:63" ht="14.25" customHeight="1">
      <c r="A146" s="31" t="s">
        <v>5</v>
      </c>
      <c r="B146" s="4" t="s">
        <v>26</v>
      </c>
      <c r="C146" s="69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70"/>
    </row>
    <row r="147" spans="1:63">
      <c r="A147" s="31"/>
      <c r="B147" s="38" t="s">
        <v>39</v>
      </c>
      <c r="C147" s="44"/>
      <c r="D147" s="44"/>
      <c r="E147" s="44"/>
      <c r="F147" s="44"/>
      <c r="G147" s="71"/>
      <c r="H147" s="50"/>
      <c r="I147" s="44"/>
      <c r="J147" s="44"/>
      <c r="K147" s="44"/>
      <c r="L147" s="71"/>
      <c r="M147" s="50"/>
      <c r="N147" s="44"/>
      <c r="O147" s="44"/>
      <c r="P147" s="44"/>
      <c r="Q147" s="71"/>
      <c r="R147" s="50"/>
      <c r="S147" s="44"/>
      <c r="T147" s="44"/>
      <c r="U147" s="44"/>
      <c r="V147" s="51"/>
      <c r="W147" s="55"/>
      <c r="X147" s="44"/>
      <c r="Y147" s="44"/>
      <c r="Z147" s="44"/>
      <c r="AA147" s="71"/>
      <c r="AB147" s="50"/>
      <c r="AC147" s="44"/>
      <c r="AD147" s="44"/>
      <c r="AE147" s="44"/>
      <c r="AF147" s="71"/>
      <c r="AG147" s="50"/>
      <c r="AH147" s="44"/>
      <c r="AI147" s="44"/>
      <c r="AJ147" s="44"/>
      <c r="AK147" s="71"/>
      <c r="AL147" s="50"/>
      <c r="AM147" s="44"/>
      <c r="AN147" s="44"/>
      <c r="AO147" s="44"/>
      <c r="AP147" s="71"/>
      <c r="AQ147" s="50"/>
      <c r="AR147" s="44"/>
      <c r="AS147" s="44"/>
      <c r="AT147" s="44"/>
      <c r="AU147" s="71"/>
      <c r="AV147" s="50"/>
      <c r="AW147" s="44"/>
      <c r="AX147" s="44"/>
      <c r="AY147" s="44"/>
      <c r="AZ147" s="71"/>
      <c r="BA147" s="50"/>
      <c r="BB147" s="44"/>
      <c r="BC147" s="44"/>
      <c r="BD147" s="44"/>
      <c r="BE147" s="71"/>
      <c r="BF147" s="50"/>
      <c r="BG147" s="44"/>
      <c r="BH147" s="44"/>
      <c r="BI147" s="44"/>
      <c r="BJ147" s="71"/>
      <c r="BK147" s="72"/>
    </row>
    <row r="148" spans="1:63" ht="13.5" thickBot="1">
      <c r="A148" s="73"/>
      <c r="B148" s="56" t="s">
        <v>86</v>
      </c>
      <c r="C148" s="44"/>
      <c r="D148" s="44"/>
      <c r="E148" s="44"/>
      <c r="F148" s="44"/>
      <c r="G148" s="71"/>
      <c r="H148" s="50"/>
      <c r="I148" s="44"/>
      <c r="J148" s="44"/>
      <c r="K148" s="44"/>
      <c r="L148" s="71"/>
      <c r="M148" s="50"/>
      <c r="N148" s="44"/>
      <c r="O148" s="44"/>
      <c r="P148" s="44"/>
      <c r="Q148" s="71"/>
      <c r="R148" s="50"/>
      <c r="S148" s="44"/>
      <c r="T148" s="44"/>
      <c r="U148" s="44"/>
      <c r="V148" s="51"/>
      <c r="W148" s="55"/>
      <c r="X148" s="44"/>
      <c r="Y148" s="44"/>
      <c r="Z148" s="44"/>
      <c r="AA148" s="71"/>
      <c r="AB148" s="50"/>
      <c r="AC148" s="44"/>
      <c r="AD148" s="44"/>
      <c r="AE148" s="44"/>
      <c r="AF148" s="71"/>
      <c r="AG148" s="50"/>
      <c r="AH148" s="44"/>
      <c r="AI148" s="44"/>
      <c r="AJ148" s="44"/>
      <c r="AK148" s="71"/>
      <c r="AL148" s="50"/>
      <c r="AM148" s="44"/>
      <c r="AN148" s="44"/>
      <c r="AO148" s="44"/>
      <c r="AP148" s="71"/>
      <c r="AQ148" s="50"/>
      <c r="AR148" s="44"/>
      <c r="AS148" s="44"/>
      <c r="AT148" s="44"/>
      <c r="AU148" s="71"/>
      <c r="AV148" s="50"/>
      <c r="AW148" s="44"/>
      <c r="AX148" s="44"/>
      <c r="AY148" s="44"/>
      <c r="AZ148" s="71"/>
      <c r="BA148" s="50"/>
      <c r="BB148" s="44"/>
      <c r="BC148" s="44"/>
      <c r="BD148" s="44"/>
      <c r="BE148" s="71"/>
      <c r="BF148" s="50"/>
      <c r="BG148" s="44"/>
      <c r="BH148" s="44"/>
      <c r="BI148" s="44"/>
      <c r="BJ148" s="71"/>
      <c r="BK148" s="72"/>
    </row>
    <row r="149" spans="1:63" ht="6" customHeight="1">
      <c r="A149" s="60"/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6"/>
    </row>
    <row r="150" spans="1:63">
      <c r="A150" s="60"/>
      <c r="B150" s="60" t="s">
        <v>29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6" t="s">
        <v>40</v>
      </c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6"/>
    </row>
    <row r="151" spans="1:63">
      <c r="A151" s="60"/>
      <c r="B151" s="60" t="s">
        <v>30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6" t="s">
        <v>32</v>
      </c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6"/>
    </row>
    <row r="152" spans="1:63">
      <c r="C152" s="75"/>
      <c r="D152" s="75"/>
      <c r="E152" s="75"/>
      <c r="F152" s="75"/>
      <c r="G152" s="75"/>
      <c r="H152" s="75"/>
      <c r="I152" s="75"/>
      <c r="J152" s="75"/>
      <c r="K152" s="75"/>
      <c r="L152" s="6" t="s">
        <v>33</v>
      </c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6"/>
    </row>
    <row r="153" spans="1:63">
      <c r="B153" s="60" t="s">
        <v>35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6" t="s">
        <v>100</v>
      </c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6"/>
    </row>
    <row r="154" spans="1:63">
      <c r="B154" s="60" t="s">
        <v>36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6" t="s">
        <v>102</v>
      </c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6"/>
    </row>
    <row r="155" spans="1:63">
      <c r="B155" s="60"/>
      <c r="C155" s="75"/>
      <c r="D155" s="75"/>
      <c r="E155" s="75"/>
      <c r="F155" s="75"/>
      <c r="G155" s="75"/>
      <c r="H155" s="75"/>
      <c r="I155" s="75"/>
      <c r="J155" s="75"/>
      <c r="K155" s="75"/>
      <c r="L155" s="6" t="s">
        <v>34</v>
      </c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6"/>
    </row>
    <row r="156" spans="1:63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6"/>
    </row>
    <row r="157" spans="1:63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6"/>
    </row>
    <row r="158" spans="1:63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6"/>
    </row>
    <row r="159" spans="1:63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6"/>
    </row>
    <row r="160" spans="1:63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6"/>
    </row>
    <row r="161" spans="2:63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6"/>
    </row>
    <row r="162" spans="2:63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6"/>
    </row>
    <row r="163" spans="2:63">
      <c r="B163" s="60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6"/>
    </row>
  </sheetData>
  <sheetProtection password="8136" sheet="1" objects="1" scenario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C89:BK89"/>
    <mergeCell ref="AL4:AP4"/>
    <mergeCell ref="AQ4:AU4"/>
    <mergeCell ref="AV4:AZ4"/>
    <mergeCell ref="BA4:BE4"/>
    <mergeCell ref="BF4:BJ4"/>
    <mergeCell ref="C6:BK6"/>
    <mergeCell ref="C7:BK7"/>
    <mergeCell ref="C12:BK12"/>
    <mergeCell ref="C17:BK17"/>
    <mergeCell ref="C83:BK83"/>
    <mergeCell ref="C86:BK86"/>
    <mergeCell ref="C136:BK136"/>
    <mergeCell ref="C104:BK104"/>
    <mergeCell ref="C105:BK105"/>
    <mergeCell ref="C106:BK106"/>
    <mergeCell ref="C110:BK110"/>
    <mergeCell ref="C122:BK122"/>
    <mergeCell ref="C123:BK123"/>
    <mergeCell ref="C124:BK124"/>
    <mergeCell ref="C127:BK127"/>
    <mergeCell ref="C128:BK128"/>
    <mergeCell ref="C129:BK129"/>
    <mergeCell ref="C132:BK132"/>
    <mergeCell ref="C137:BK137"/>
    <mergeCell ref="C138:BK138"/>
    <mergeCell ref="C143:BK143"/>
    <mergeCell ref="C145:BK145"/>
    <mergeCell ref="C146:BK146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opLeftCell="B1" workbookViewId="0">
      <pane xSplit="2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B1" sqref="A1:XFD1048576"/>
    </sheetView>
  </sheetViews>
  <sheetFormatPr defaultRowHeight="12.75"/>
  <cols>
    <col min="1" max="1" width="2.28515625" style="81" customWidth="1"/>
    <col min="2" max="2" width="9.140625" style="81"/>
    <col min="3" max="3" width="25.28515625" style="81" bestFit="1" customWidth="1"/>
    <col min="4" max="4" width="14.5703125" style="81" bestFit="1" customWidth="1"/>
    <col min="5" max="6" width="18.28515625" style="81" bestFit="1" customWidth="1"/>
    <col min="7" max="7" width="17" style="81" customWidth="1"/>
    <col min="8" max="8" width="14.42578125" style="81" customWidth="1"/>
    <col min="9" max="9" width="15.85546875" style="81" bestFit="1" customWidth="1"/>
    <col min="10" max="10" width="17" style="81" bestFit="1" customWidth="1"/>
    <col min="11" max="11" width="11.85546875" style="81" bestFit="1" customWidth="1"/>
    <col min="12" max="12" width="19.85546875" style="81" bestFit="1" customWidth="1"/>
    <col min="13" max="13" width="10.5703125" style="81" bestFit="1" customWidth="1"/>
    <col min="14" max="16384" width="9.140625" style="81"/>
  </cols>
  <sheetData>
    <row r="2" spans="2:14" s="81" customFormat="1">
      <c r="B2" s="78" t="s">
        <v>192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4" s="81" customFormat="1">
      <c r="B3" s="78" t="s">
        <v>191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4" s="81" customFormat="1" ht="38.25">
      <c r="B4" s="40" t="s">
        <v>78</v>
      </c>
      <c r="C4" s="5" t="s">
        <v>41</v>
      </c>
      <c r="D4" s="5" t="s">
        <v>90</v>
      </c>
      <c r="E4" s="5" t="s">
        <v>91</v>
      </c>
      <c r="F4" s="5" t="s">
        <v>7</v>
      </c>
      <c r="G4" s="5" t="s">
        <v>8</v>
      </c>
      <c r="H4" s="5" t="s">
        <v>23</v>
      </c>
      <c r="I4" s="5" t="s">
        <v>96</v>
      </c>
      <c r="J4" s="5" t="s">
        <v>97</v>
      </c>
      <c r="K4" s="5" t="s">
        <v>77</v>
      </c>
      <c r="L4" s="5" t="s">
        <v>98</v>
      </c>
    </row>
    <row r="5" spans="2:14" s="81" customFormat="1">
      <c r="B5" s="82">
        <v>1</v>
      </c>
      <c r="C5" s="83" t="s">
        <v>42</v>
      </c>
      <c r="D5" s="84">
        <v>0</v>
      </c>
      <c r="E5" s="84">
        <v>0</v>
      </c>
      <c r="F5" s="84">
        <v>6.2969586935299998E-2</v>
      </c>
      <c r="G5" s="85"/>
      <c r="H5" s="85">
        <v>0</v>
      </c>
      <c r="I5" s="85"/>
      <c r="J5" s="85"/>
      <c r="K5" s="86">
        <f>SUM(D5:H5)</f>
        <v>6.2969586935299998E-2</v>
      </c>
      <c r="L5" s="85"/>
    </row>
    <row r="6" spans="2:14" s="81" customFormat="1">
      <c r="B6" s="82">
        <v>2</v>
      </c>
      <c r="C6" s="87" t="s">
        <v>43</v>
      </c>
      <c r="D6" s="84">
        <v>4.5769664838000001E-3</v>
      </c>
      <c r="E6" s="84">
        <v>6.0717586676694006</v>
      </c>
      <c r="F6" s="84">
        <v>1.2022117945016999</v>
      </c>
      <c r="G6" s="85"/>
      <c r="H6" s="85">
        <v>0.1005800828702</v>
      </c>
      <c r="I6" s="85"/>
      <c r="J6" s="85"/>
      <c r="K6" s="86">
        <f t="shared" ref="K6:K41" si="0">SUM(D6:H6)</f>
        <v>7.3791275115251009</v>
      </c>
      <c r="L6" s="85"/>
      <c r="N6" s="88"/>
    </row>
    <row r="7" spans="2:14" s="81" customFormat="1">
      <c r="B7" s="82">
        <v>3</v>
      </c>
      <c r="C7" s="83" t="s">
        <v>44</v>
      </c>
      <c r="D7" s="84">
        <v>0</v>
      </c>
      <c r="E7" s="84">
        <v>0.24499212258060005</v>
      </c>
      <c r="F7" s="84">
        <v>3.6852407741000005E-3</v>
      </c>
      <c r="G7" s="85"/>
      <c r="H7" s="85">
        <v>0</v>
      </c>
      <c r="I7" s="85"/>
      <c r="J7" s="85"/>
      <c r="K7" s="86">
        <f t="shared" si="0"/>
        <v>0.24867736335470006</v>
      </c>
      <c r="L7" s="85"/>
      <c r="N7" s="88"/>
    </row>
    <row r="8" spans="2:14" s="81" customFormat="1">
      <c r="B8" s="82">
        <v>4</v>
      </c>
      <c r="C8" s="87" t="s">
        <v>45</v>
      </c>
      <c r="D8" s="84">
        <v>0</v>
      </c>
      <c r="E8" s="84">
        <v>4.9255811352546006</v>
      </c>
      <c r="F8" s="84">
        <v>0.68116099938400032</v>
      </c>
      <c r="G8" s="85"/>
      <c r="H8" s="85">
        <v>3.9703930320999998E-3</v>
      </c>
      <c r="I8" s="85"/>
      <c r="J8" s="85"/>
      <c r="K8" s="86">
        <f t="shared" si="0"/>
        <v>5.6107125276707013</v>
      </c>
      <c r="L8" s="85"/>
      <c r="N8" s="88"/>
    </row>
    <row r="9" spans="2:14" s="81" customFormat="1">
      <c r="B9" s="82">
        <v>5</v>
      </c>
      <c r="C9" s="87" t="s">
        <v>46</v>
      </c>
      <c r="D9" s="84">
        <v>1.0961935000000001E-6</v>
      </c>
      <c r="E9" s="84">
        <v>10.065810086481099</v>
      </c>
      <c r="F9" s="84">
        <v>1.4105545114122999</v>
      </c>
      <c r="G9" s="85"/>
      <c r="H9" s="85">
        <v>3.0806875418900002E-2</v>
      </c>
      <c r="I9" s="85"/>
      <c r="J9" s="85"/>
      <c r="K9" s="86">
        <f t="shared" si="0"/>
        <v>11.5071725695058</v>
      </c>
      <c r="L9" s="85"/>
      <c r="N9" s="88"/>
    </row>
    <row r="10" spans="2:14" s="81" customFormat="1">
      <c r="B10" s="82">
        <v>6</v>
      </c>
      <c r="C10" s="87" t="s">
        <v>47</v>
      </c>
      <c r="D10" s="84">
        <v>13.044338455258</v>
      </c>
      <c r="E10" s="84">
        <v>25.25764231296051</v>
      </c>
      <c r="F10" s="84">
        <v>5.7331835859937028</v>
      </c>
      <c r="G10" s="85"/>
      <c r="H10" s="85">
        <v>8.5326590967599994E-2</v>
      </c>
      <c r="I10" s="85"/>
      <c r="J10" s="85"/>
      <c r="K10" s="86">
        <f t="shared" si="0"/>
        <v>44.12049094517981</v>
      </c>
      <c r="L10" s="85"/>
      <c r="N10" s="88"/>
    </row>
    <row r="11" spans="2:14" s="81" customFormat="1">
      <c r="B11" s="82">
        <v>7</v>
      </c>
      <c r="C11" s="87" t="s">
        <v>48</v>
      </c>
      <c r="D11" s="84">
        <v>0</v>
      </c>
      <c r="E11" s="84">
        <v>0.82363060393450005</v>
      </c>
      <c r="F11" s="84">
        <v>0.90180000654550008</v>
      </c>
      <c r="G11" s="85"/>
      <c r="H11" s="85">
        <v>6.9152361289999994E-4</v>
      </c>
      <c r="I11" s="85"/>
      <c r="J11" s="85"/>
      <c r="K11" s="86">
        <f t="shared" si="0"/>
        <v>1.7261221340929001</v>
      </c>
      <c r="L11" s="85"/>
      <c r="N11" s="88"/>
    </row>
    <row r="12" spans="2:14" s="81" customFormat="1">
      <c r="B12" s="82">
        <v>8</v>
      </c>
      <c r="C12" s="83" t="s">
        <v>49</v>
      </c>
      <c r="D12" s="84">
        <v>0</v>
      </c>
      <c r="E12" s="84">
        <v>0</v>
      </c>
      <c r="F12" s="84">
        <v>0</v>
      </c>
      <c r="G12" s="85"/>
      <c r="H12" s="85">
        <v>0</v>
      </c>
      <c r="I12" s="85"/>
      <c r="J12" s="85"/>
      <c r="K12" s="86">
        <f t="shared" si="0"/>
        <v>0</v>
      </c>
      <c r="L12" s="85"/>
      <c r="N12" s="88"/>
    </row>
    <row r="13" spans="2:14" s="81" customFormat="1">
      <c r="B13" s="82">
        <v>9</v>
      </c>
      <c r="C13" s="83" t="s">
        <v>50</v>
      </c>
      <c r="D13" s="84">
        <v>0</v>
      </c>
      <c r="E13" s="84">
        <v>0</v>
      </c>
      <c r="F13" s="84">
        <v>0</v>
      </c>
      <c r="G13" s="85"/>
      <c r="H13" s="85">
        <v>0</v>
      </c>
      <c r="I13" s="85"/>
      <c r="J13" s="85"/>
      <c r="K13" s="86">
        <f t="shared" si="0"/>
        <v>0</v>
      </c>
      <c r="L13" s="85"/>
      <c r="N13" s="88"/>
    </row>
    <row r="14" spans="2:14" s="81" customFormat="1">
      <c r="B14" s="82">
        <v>10</v>
      </c>
      <c r="C14" s="87" t="s">
        <v>51</v>
      </c>
      <c r="D14" s="84">
        <v>73.416403833419196</v>
      </c>
      <c r="E14" s="84">
        <v>59.75709078193011</v>
      </c>
      <c r="F14" s="84">
        <v>6.7165724351241991</v>
      </c>
      <c r="G14" s="85"/>
      <c r="H14" s="85">
        <v>1.5974345841284001</v>
      </c>
      <c r="I14" s="85"/>
      <c r="J14" s="85"/>
      <c r="K14" s="86">
        <f t="shared" si="0"/>
        <v>141.4875016346019</v>
      </c>
      <c r="L14" s="85"/>
      <c r="N14" s="88"/>
    </row>
    <row r="15" spans="2:14" s="81" customFormat="1">
      <c r="B15" s="82">
        <v>11</v>
      </c>
      <c r="C15" s="87" t="s">
        <v>52</v>
      </c>
      <c r="D15" s="84">
        <v>21.506413294934401</v>
      </c>
      <c r="E15" s="84">
        <v>299.0015548993469</v>
      </c>
      <c r="F15" s="84">
        <v>17.433097306946202</v>
      </c>
      <c r="G15" s="85"/>
      <c r="H15" s="85">
        <v>0.55279795576890012</v>
      </c>
      <c r="I15" s="85"/>
      <c r="J15" s="85"/>
      <c r="K15" s="86">
        <f t="shared" si="0"/>
        <v>338.49386345699639</v>
      </c>
      <c r="L15" s="85"/>
      <c r="N15" s="88"/>
    </row>
    <row r="16" spans="2:14" s="81" customFormat="1">
      <c r="B16" s="82">
        <v>12</v>
      </c>
      <c r="C16" s="87" t="s">
        <v>53</v>
      </c>
      <c r="D16" s="84">
        <v>361.89299000309427</v>
      </c>
      <c r="E16" s="84">
        <v>1166.1091547787864</v>
      </c>
      <c r="F16" s="84">
        <v>7.3187518629414976</v>
      </c>
      <c r="G16" s="85"/>
      <c r="H16" s="85">
        <v>1.1073691302879003</v>
      </c>
      <c r="I16" s="85"/>
      <c r="J16" s="85"/>
      <c r="K16" s="86">
        <f t="shared" si="0"/>
        <v>1536.4282657751103</v>
      </c>
      <c r="L16" s="85"/>
      <c r="N16" s="88"/>
    </row>
    <row r="17" spans="2:14" s="81" customFormat="1">
      <c r="B17" s="82">
        <v>13</v>
      </c>
      <c r="C17" s="87" t="s">
        <v>54</v>
      </c>
      <c r="D17" s="84">
        <v>0</v>
      </c>
      <c r="E17" s="84">
        <v>0.7738719575159001</v>
      </c>
      <c r="F17" s="84">
        <v>0.15360542099950003</v>
      </c>
      <c r="G17" s="85"/>
      <c r="H17" s="85">
        <v>6.2426806450000005E-4</v>
      </c>
      <c r="I17" s="85"/>
      <c r="J17" s="85"/>
      <c r="K17" s="86">
        <f t="shared" si="0"/>
        <v>0.92810164657990013</v>
      </c>
      <c r="L17" s="85"/>
      <c r="N17" s="88"/>
    </row>
    <row r="18" spans="2:14" s="81" customFormat="1">
      <c r="B18" s="82">
        <v>14</v>
      </c>
      <c r="C18" s="87" t="s">
        <v>55</v>
      </c>
      <c r="D18" s="84">
        <v>0</v>
      </c>
      <c r="E18" s="84">
        <v>0.57768711774070003</v>
      </c>
      <c r="F18" s="84">
        <v>0.14543351090149997</v>
      </c>
      <c r="G18" s="85"/>
      <c r="H18" s="85">
        <v>2.4970723870000001E-3</v>
      </c>
      <c r="I18" s="85"/>
      <c r="J18" s="85"/>
      <c r="K18" s="86">
        <f t="shared" si="0"/>
        <v>0.72561770102920009</v>
      </c>
      <c r="L18" s="85"/>
      <c r="N18" s="88"/>
    </row>
    <row r="19" spans="2:14" s="81" customFormat="1">
      <c r="B19" s="82">
        <v>15</v>
      </c>
      <c r="C19" s="87" t="s">
        <v>56</v>
      </c>
      <c r="D19" s="84">
        <v>3.0227174826449006</v>
      </c>
      <c r="E19" s="84">
        <v>3.4766087157693999</v>
      </c>
      <c r="F19" s="84">
        <v>1.2503386694121998</v>
      </c>
      <c r="G19" s="85"/>
      <c r="H19" s="85">
        <v>0.14245283761240002</v>
      </c>
      <c r="I19" s="85"/>
      <c r="J19" s="85"/>
      <c r="K19" s="86">
        <f t="shared" si="0"/>
        <v>7.8921177054389</v>
      </c>
      <c r="L19" s="85"/>
      <c r="N19" s="88"/>
    </row>
    <row r="20" spans="2:14" s="81" customFormat="1">
      <c r="B20" s="82">
        <v>16</v>
      </c>
      <c r="C20" s="87" t="s">
        <v>57</v>
      </c>
      <c r="D20" s="84">
        <v>183.36523504486902</v>
      </c>
      <c r="E20" s="84">
        <v>1155.9240404946574</v>
      </c>
      <c r="F20" s="84">
        <v>43.999422777445851</v>
      </c>
      <c r="G20" s="85"/>
      <c r="H20" s="85">
        <v>8.2301875807931015</v>
      </c>
      <c r="I20" s="85"/>
      <c r="J20" s="85"/>
      <c r="K20" s="86">
        <f t="shared" si="0"/>
        <v>1391.5188858977656</v>
      </c>
      <c r="L20" s="85"/>
      <c r="N20" s="88"/>
    </row>
    <row r="21" spans="2:14" s="81" customFormat="1">
      <c r="B21" s="82">
        <v>17</v>
      </c>
      <c r="C21" s="87" t="s">
        <v>58</v>
      </c>
      <c r="D21" s="84">
        <v>2.332707371193</v>
      </c>
      <c r="E21" s="84">
        <v>22.249351740205004</v>
      </c>
      <c r="F21" s="84">
        <v>5.493870938786003</v>
      </c>
      <c r="G21" s="85"/>
      <c r="H21" s="85">
        <v>0.44348066986810003</v>
      </c>
      <c r="I21" s="85"/>
      <c r="J21" s="85"/>
      <c r="K21" s="86">
        <f t="shared" si="0"/>
        <v>30.519410720052107</v>
      </c>
      <c r="L21" s="85"/>
      <c r="N21" s="88"/>
    </row>
    <row r="22" spans="2:14" s="81" customFormat="1">
      <c r="B22" s="82">
        <v>18</v>
      </c>
      <c r="C22" s="83" t="s">
        <v>59</v>
      </c>
      <c r="D22" s="84">
        <v>0</v>
      </c>
      <c r="E22" s="84">
        <v>0</v>
      </c>
      <c r="F22" s="84">
        <v>0</v>
      </c>
      <c r="G22" s="85"/>
      <c r="H22" s="85">
        <v>0</v>
      </c>
      <c r="I22" s="85"/>
      <c r="J22" s="85"/>
      <c r="K22" s="86">
        <f t="shared" si="0"/>
        <v>0</v>
      </c>
      <c r="L22" s="85"/>
      <c r="N22" s="88"/>
    </row>
    <row r="23" spans="2:14" s="81" customFormat="1">
      <c r="B23" s="82">
        <v>19</v>
      </c>
      <c r="C23" s="87" t="s">
        <v>60</v>
      </c>
      <c r="D23" s="84">
        <v>1.10798749674E-2</v>
      </c>
      <c r="E23" s="84">
        <v>6.8046031850876041</v>
      </c>
      <c r="F23" s="84">
        <v>1.2829206298607001</v>
      </c>
      <c r="G23" s="85"/>
      <c r="H23" s="85">
        <v>4.5761931321799995E-2</v>
      </c>
      <c r="I23" s="85"/>
      <c r="J23" s="85"/>
      <c r="K23" s="86">
        <f t="shared" si="0"/>
        <v>8.1443656212375046</v>
      </c>
      <c r="L23" s="85"/>
      <c r="N23" s="88"/>
    </row>
    <row r="24" spans="2:14" s="81" customFormat="1">
      <c r="B24" s="82">
        <v>20</v>
      </c>
      <c r="C24" s="87" t="s">
        <v>61</v>
      </c>
      <c r="D24" s="84">
        <v>6797.1598922821886</v>
      </c>
      <c r="E24" s="84">
        <v>6561.4485929247876</v>
      </c>
      <c r="F24" s="84">
        <v>755.87213006387765</v>
      </c>
      <c r="G24" s="85"/>
      <c r="H24" s="85">
        <v>37.164999999999999</v>
      </c>
      <c r="I24" s="85"/>
      <c r="J24" s="85"/>
      <c r="K24" s="86">
        <f t="shared" si="0"/>
        <v>14151.645615270854</v>
      </c>
      <c r="L24" s="85"/>
      <c r="N24" s="88"/>
    </row>
    <row r="25" spans="2:14" s="81" customFormat="1">
      <c r="B25" s="82">
        <v>21</v>
      </c>
      <c r="C25" s="83" t="s">
        <v>62</v>
      </c>
      <c r="D25" s="84">
        <v>0</v>
      </c>
      <c r="E25" s="84">
        <v>0.10101021935439999</v>
      </c>
      <c r="F25" s="84">
        <v>0.12265762096749999</v>
      </c>
      <c r="G25" s="85"/>
      <c r="H25" s="85">
        <v>0</v>
      </c>
      <c r="I25" s="85"/>
      <c r="J25" s="85"/>
      <c r="K25" s="86">
        <f t="shared" si="0"/>
        <v>0.22366784032189999</v>
      </c>
      <c r="L25" s="85"/>
      <c r="N25" s="88"/>
    </row>
    <row r="26" spans="2:14" s="81" customFormat="1">
      <c r="B26" s="82">
        <v>22</v>
      </c>
      <c r="C26" s="87" t="s">
        <v>63</v>
      </c>
      <c r="D26" s="84">
        <v>0</v>
      </c>
      <c r="E26" s="84">
        <v>0.80854621064499999</v>
      </c>
      <c r="F26" s="84">
        <v>7.2184043193399994E-2</v>
      </c>
      <c r="G26" s="85"/>
      <c r="H26" s="85">
        <v>5.95617451935E-2</v>
      </c>
      <c r="I26" s="85"/>
      <c r="J26" s="85"/>
      <c r="K26" s="86">
        <f t="shared" si="0"/>
        <v>0.94029199903189997</v>
      </c>
      <c r="L26" s="85"/>
      <c r="N26" s="88"/>
    </row>
    <row r="27" spans="2:14" s="81" customFormat="1">
      <c r="B27" s="82">
        <v>23</v>
      </c>
      <c r="C27" s="83" t="s">
        <v>64</v>
      </c>
      <c r="D27" s="84">
        <v>0</v>
      </c>
      <c r="E27" s="84">
        <v>0</v>
      </c>
      <c r="F27" s="84">
        <v>0</v>
      </c>
      <c r="G27" s="85"/>
      <c r="H27" s="85">
        <v>0</v>
      </c>
      <c r="I27" s="85"/>
      <c r="J27" s="85"/>
      <c r="K27" s="86">
        <f t="shared" si="0"/>
        <v>0</v>
      </c>
      <c r="L27" s="85"/>
      <c r="N27" s="88"/>
    </row>
    <row r="28" spans="2:14" s="81" customFormat="1">
      <c r="B28" s="82">
        <v>24</v>
      </c>
      <c r="C28" s="83" t="s">
        <v>65</v>
      </c>
      <c r="D28" s="84">
        <v>0</v>
      </c>
      <c r="E28" s="84">
        <v>2.4436051612000001E-3</v>
      </c>
      <c r="F28" s="84">
        <v>4.0038414677199999E-2</v>
      </c>
      <c r="G28" s="85"/>
      <c r="H28" s="85">
        <v>0</v>
      </c>
      <c r="I28" s="85"/>
      <c r="J28" s="85"/>
      <c r="K28" s="86">
        <f t="shared" si="0"/>
        <v>4.2482019838399998E-2</v>
      </c>
      <c r="L28" s="85"/>
      <c r="N28" s="88"/>
    </row>
    <row r="29" spans="2:14" s="81" customFormat="1">
      <c r="B29" s="82">
        <v>25</v>
      </c>
      <c r="C29" s="87" t="s">
        <v>66</v>
      </c>
      <c r="D29" s="84">
        <v>578.07241182560927</v>
      </c>
      <c r="E29" s="84">
        <v>2402.3434102783863</v>
      </c>
      <c r="F29" s="84">
        <v>150.62192068958291</v>
      </c>
      <c r="G29" s="85"/>
      <c r="H29" s="85">
        <v>7.2131488038312073</v>
      </c>
      <c r="I29" s="85"/>
      <c r="J29" s="85"/>
      <c r="K29" s="86">
        <f t="shared" si="0"/>
        <v>3138.2508915974099</v>
      </c>
      <c r="L29" s="85"/>
      <c r="N29" s="88"/>
    </row>
    <row r="30" spans="2:14" s="81" customFormat="1">
      <c r="B30" s="82">
        <v>26</v>
      </c>
      <c r="C30" s="87" t="s">
        <v>67</v>
      </c>
      <c r="D30" s="84">
        <v>1.9139872579999999E-3</v>
      </c>
      <c r="E30" s="84">
        <v>13.356499304215404</v>
      </c>
      <c r="F30" s="84">
        <v>2.8266584598902993</v>
      </c>
      <c r="G30" s="85"/>
      <c r="H30" s="85">
        <v>3.0267678902800004E-2</v>
      </c>
      <c r="I30" s="85"/>
      <c r="J30" s="85"/>
      <c r="K30" s="86">
        <f t="shared" si="0"/>
        <v>16.215339430266503</v>
      </c>
      <c r="L30" s="85"/>
      <c r="N30" s="88"/>
    </row>
    <row r="31" spans="2:14" s="81" customFormat="1">
      <c r="B31" s="82">
        <v>27</v>
      </c>
      <c r="C31" s="87" t="s">
        <v>17</v>
      </c>
      <c r="D31" s="84">
        <v>0.83945467229010018</v>
      </c>
      <c r="E31" s="84">
        <v>28.805147680831993</v>
      </c>
      <c r="F31" s="84">
        <v>3.5043116912145993</v>
      </c>
      <c r="G31" s="85"/>
      <c r="H31" s="85">
        <v>0.28344871241910008</v>
      </c>
      <c r="I31" s="85"/>
      <c r="J31" s="85"/>
      <c r="K31" s="86">
        <f t="shared" si="0"/>
        <v>33.432362756755793</v>
      </c>
      <c r="L31" s="85"/>
      <c r="N31" s="88"/>
    </row>
    <row r="32" spans="2:14" s="81" customFormat="1">
      <c r="B32" s="82">
        <v>28</v>
      </c>
      <c r="C32" s="87" t="s">
        <v>68</v>
      </c>
      <c r="D32" s="84">
        <v>2.1868853224999998E-3</v>
      </c>
      <c r="E32" s="84">
        <v>5.7827471564830004</v>
      </c>
      <c r="F32" s="84">
        <v>0.26868234541869995</v>
      </c>
      <c r="G32" s="85"/>
      <c r="H32" s="85">
        <v>5.0190570387000005E-2</v>
      </c>
      <c r="I32" s="85"/>
      <c r="J32" s="85"/>
      <c r="K32" s="86">
        <f t="shared" si="0"/>
        <v>6.1038069576111997</v>
      </c>
      <c r="L32" s="85"/>
      <c r="N32" s="88"/>
    </row>
    <row r="33" spans="2:14" s="81" customFormat="1">
      <c r="B33" s="82">
        <v>29</v>
      </c>
      <c r="C33" s="87" t="s">
        <v>69</v>
      </c>
      <c r="D33" s="84">
        <v>0.46304847777409996</v>
      </c>
      <c r="E33" s="84">
        <v>18.183090314982397</v>
      </c>
      <c r="F33" s="84">
        <v>4.7736261690180983</v>
      </c>
      <c r="G33" s="85"/>
      <c r="H33" s="85">
        <v>0.76614643780530034</v>
      </c>
      <c r="I33" s="85"/>
      <c r="J33" s="85"/>
      <c r="K33" s="86">
        <f t="shared" si="0"/>
        <v>24.185911399579894</v>
      </c>
      <c r="L33" s="85"/>
      <c r="N33" s="88"/>
    </row>
    <row r="34" spans="2:14" s="81" customFormat="1">
      <c r="B34" s="82">
        <v>30</v>
      </c>
      <c r="C34" s="87" t="s">
        <v>70</v>
      </c>
      <c r="D34" s="84">
        <v>103.5989545974506</v>
      </c>
      <c r="E34" s="84">
        <v>1342.3229541368514</v>
      </c>
      <c r="F34" s="84">
        <v>3.3437218113040994</v>
      </c>
      <c r="G34" s="85"/>
      <c r="H34" s="85">
        <v>4.9715285095799991E-2</v>
      </c>
      <c r="I34" s="85"/>
      <c r="J34" s="85"/>
      <c r="K34" s="86">
        <f t="shared" si="0"/>
        <v>1449.3153458307017</v>
      </c>
      <c r="L34" s="85"/>
      <c r="N34" s="88"/>
    </row>
    <row r="35" spans="2:14" s="81" customFormat="1">
      <c r="B35" s="82">
        <v>31</v>
      </c>
      <c r="C35" s="83" t="s">
        <v>71</v>
      </c>
      <c r="D35" s="84">
        <v>0</v>
      </c>
      <c r="E35" s="84">
        <v>0</v>
      </c>
      <c r="F35" s="84">
        <v>0.1094221002253</v>
      </c>
      <c r="G35" s="85"/>
      <c r="H35" s="85">
        <v>0</v>
      </c>
      <c r="I35" s="85"/>
      <c r="J35" s="85"/>
      <c r="K35" s="86">
        <f t="shared" si="0"/>
        <v>0.1094221002253</v>
      </c>
      <c r="L35" s="85"/>
      <c r="N35" s="88"/>
    </row>
    <row r="36" spans="2:14" s="81" customFormat="1">
      <c r="B36" s="82">
        <v>32</v>
      </c>
      <c r="C36" s="87" t="s">
        <v>72</v>
      </c>
      <c r="D36" s="84">
        <v>290.79529394086734</v>
      </c>
      <c r="E36" s="84">
        <v>591.86176784881945</v>
      </c>
      <c r="F36" s="84">
        <v>38.587377739442502</v>
      </c>
      <c r="G36" s="85"/>
      <c r="H36" s="85">
        <v>7.8589976594718074</v>
      </c>
      <c r="I36" s="85"/>
      <c r="J36" s="85"/>
      <c r="K36" s="86">
        <f t="shared" si="0"/>
        <v>929.10343718860111</v>
      </c>
      <c r="L36" s="85"/>
      <c r="N36" s="88"/>
    </row>
    <row r="37" spans="2:14" s="81" customFormat="1">
      <c r="B37" s="82">
        <v>33</v>
      </c>
      <c r="C37" s="87" t="s">
        <v>164</v>
      </c>
      <c r="D37" s="84">
        <v>6.7545663353864009</v>
      </c>
      <c r="E37" s="84">
        <v>171.58144413643259</v>
      </c>
      <c r="F37" s="84">
        <v>6.0883756903720041</v>
      </c>
      <c r="G37" s="85"/>
      <c r="H37" s="85">
        <v>2.1736883665428004</v>
      </c>
      <c r="I37" s="85"/>
      <c r="J37" s="85"/>
      <c r="K37" s="86">
        <f t="shared" si="0"/>
        <v>186.5980745287338</v>
      </c>
      <c r="L37" s="85"/>
      <c r="N37" s="88"/>
    </row>
    <row r="38" spans="2:14" s="81" customFormat="1">
      <c r="B38" s="82">
        <v>34</v>
      </c>
      <c r="C38" s="87" t="s">
        <v>73</v>
      </c>
      <c r="D38" s="84">
        <v>0</v>
      </c>
      <c r="E38" s="84">
        <v>0.14338661096739999</v>
      </c>
      <c r="F38" s="84">
        <v>0.14551510128980003</v>
      </c>
      <c r="G38" s="85"/>
      <c r="H38" s="85">
        <v>0</v>
      </c>
      <c r="I38" s="85"/>
      <c r="J38" s="85"/>
      <c r="K38" s="86">
        <f t="shared" si="0"/>
        <v>0.28890171225720002</v>
      </c>
      <c r="L38" s="85"/>
      <c r="N38" s="88"/>
    </row>
    <row r="39" spans="2:14" s="81" customFormat="1">
      <c r="B39" s="82">
        <v>35</v>
      </c>
      <c r="C39" s="87" t="s">
        <v>74</v>
      </c>
      <c r="D39" s="84">
        <v>20.592830792870004</v>
      </c>
      <c r="E39" s="84">
        <v>203.92697389570975</v>
      </c>
      <c r="F39" s="84">
        <v>13.800741928334622</v>
      </c>
      <c r="G39" s="85"/>
      <c r="H39" s="85">
        <v>1.6112611561882988</v>
      </c>
      <c r="I39" s="85"/>
      <c r="J39" s="85"/>
      <c r="K39" s="86">
        <f t="shared" si="0"/>
        <v>239.93180777310269</v>
      </c>
      <c r="L39" s="85"/>
      <c r="N39" s="88"/>
    </row>
    <row r="40" spans="2:14" s="81" customFormat="1">
      <c r="B40" s="82">
        <v>36</v>
      </c>
      <c r="C40" s="87" t="s">
        <v>75</v>
      </c>
      <c r="D40" s="84">
        <v>1.12121920967E-2</v>
      </c>
      <c r="E40" s="84">
        <v>5.8620591164174991</v>
      </c>
      <c r="F40" s="84">
        <v>8.4378486095200003E-2</v>
      </c>
      <c r="G40" s="85"/>
      <c r="H40" s="85">
        <v>2.2906207741E-3</v>
      </c>
      <c r="I40" s="85"/>
      <c r="J40" s="85"/>
      <c r="K40" s="86">
        <f t="shared" si="0"/>
        <v>5.9599404153834987</v>
      </c>
      <c r="L40" s="85"/>
      <c r="N40" s="88"/>
    </row>
    <row r="41" spans="2:14" s="81" customFormat="1">
      <c r="B41" s="82">
        <v>37</v>
      </c>
      <c r="C41" s="87" t="s">
        <v>76</v>
      </c>
      <c r="D41" s="84">
        <v>655.43846364805893</v>
      </c>
      <c r="E41" s="84">
        <v>609.18340546104673</v>
      </c>
      <c r="F41" s="84">
        <v>48.848070416866925</v>
      </c>
      <c r="G41" s="85"/>
      <c r="H41" s="85">
        <v>3.9465610308582031</v>
      </c>
      <c r="I41" s="85"/>
      <c r="J41" s="85"/>
      <c r="K41" s="86">
        <f t="shared" si="0"/>
        <v>1317.4165005568309</v>
      </c>
      <c r="L41" s="85"/>
      <c r="N41" s="88"/>
    </row>
    <row r="42" spans="2:14" s="81" customFormat="1">
      <c r="B42" s="5" t="s">
        <v>11</v>
      </c>
      <c r="C42" s="40"/>
      <c r="D42" s="89">
        <f>SUM(D5:D41)</f>
        <v>9112.3266930602331</v>
      </c>
      <c r="E42" s="89">
        <f>SUM(E5:E41)</f>
        <v>14717.77685750101</v>
      </c>
      <c r="F42" s="89">
        <f t="shared" ref="F42:H42" si="1">SUM(F5:F41)</f>
        <v>1122.8993920497351</v>
      </c>
      <c r="G42" s="89">
        <f t="shared" si="1"/>
        <v>0</v>
      </c>
      <c r="H42" s="90">
        <f t="shared" si="1"/>
        <v>73.554259563603736</v>
      </c>
      <c r="I42" s="91"/>
      <c r="J42" s="91">
        <f>SUM(J38:J41)</f>
        <v>0</v>
      </c>
      <c r="K42" s="89">
        <f>SUM(K5:K41)</f>
        <v>25026.557202174587</v>
      </c>
      <c r="L42" s="85"/>
      <c r="M42" s="92"/>
    </row>
    <row r="43" spans="2:14" s="81" customFormat="1">
      <c r="E43" s="93"/>
    </row>
  </sheetData>
  <sheetProtection password="813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 Kumar Singh</dc:creator>
  <cp:lastModifiedBy>Preeti Dokania</cp:lastModifiedBy>
  <dcterms:created xsi:type="dcterms:W3CDTF">2015-07-06T12:22:36Z</dcterms:created>
  <dcterms:modified xsi:type="dcterms:W3CDTF">2015-08-11T05:42:16Z</dcterms:modified>
</cp:coreProperties>
</file>