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 activeTab="1"/>
  </bookViews>
  <sheets>
    <sheet name="Anex A1 Frmt for AUM disclosure" sheetId="8" r:id="rId1"/>
    <sheet name="Anex A2 Frmt AUM stateUT wise " sheetId="9" r:id="rId2"/>
  </sheets>
  <calcPr calcId="125725"/>
</workbook>
</file>

<file path=xl/calcChain.xml><?xml version="1.0" encoding="utf-8"?>
<calcChain xmlns="http://schemas.openxmlformats.org/spreadsheetml/2006/main">
  <c r="BJ149" i="8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K6" i="9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BK122" i="8"/>
  <c r="BK125" s="1"/>
  <c r="BK126" s="1"/>
  <c r="BK20"/>
  <c r="BK19"/>
  <c r="BK15"/>
  <c r="BK14"/>
  <c r="BK11"/>
  <c r="BK10"/>
  <c r="BK9"/>
  <c r="AZ125"/>
  <c r="AV125"/>
  <c r="AV116"/>
  <c r="D89"/>
  <c r="BK147"/>
  <c r="BK86"/>
  <c r="BK123"/>
  <c r="BK85"/>
  <c r="BK58"/>
  <c r="BK59"/>
  <c r="BK57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AX147"/>
  <c r="AU109"/>
  <c r="BK121"/>
  <c r="BK124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W125"/>
  <c r="AX125"/>
  <c r="AY125"/>
  <c r="BA125"/>
  <c r="BB125"/>
  <c r="BC125"/>
  <c r="BD125"/>
  <c r="BE125"/>
  <c r="BF125"/>
  <c r="BG125"/>
  <c r="BH125"/>
  <c r="BI125"/>
  <c r="BJ125"/>
  <c r="C125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C89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7"/>
  <c r="BK120"/>
  <c r="K42" i="9" l="1"/>
  <c r="J42"/>
  <c r="E42"/>
  <c r="H42"/>
  <c r="G42"/>
  <c r="F42"/>
  <c r="D42"/>
  <c r="BJ116" i="8"/>
  <c r="BJ126" s="1"/>
  <c r="BI116"/>
  <c r="BI126" s="1"/>
  <c r="BH116"/>
  <c r="BH126" s="1"/>
  <c r="BG116"/>
  <c r="BG126" s="1"/>
  <c r="BF116"/>
  <c r="BF126" s="1"/>
  <c r="BE116"/>
  <c r="BE126" s="1"/>
  <c r="BD116"/>
  <c r="BD126" s="1"/>
  <c r="BC116"/>
  <c r="BC126" s="1"/>
  <c r="BB116"/>
  <c r="BB126" s="1"/>
  <c r="BA116"/>
  <c r="BA126" s="1"/>
  <c r="AZ116"/>
  <c r="AZ126" s="1"/>
  <c r="AY116"/>
  <c r="AY126" s="1"/>
  <c r="AX116"/>
  <c r="AX126" s="1"/>
  <c r="AW116"/>
  <c r="AW126" s="1"/>
  <c r="AV126"/>
  <c r="AU116"/>
  <c r="AU126" s="1"/>
  <c r="AT116"/>
  <c r="AT126" s="1"/>
  <c r="AS116"/>
  <c r="AS126" s="1"/>
  <c r="AR116"/>
  <c r="AR126" s="1"/>
  <c r="AQ116"/>
  <c r="AQ126" s="1"/>
  <c r="AP116"/>
  <c r="AP126" s="1"/>
  <c r="AO116"/>
  <c r="AO126" s="1"/>
  <c r="AN116"/>
  <c r="AN126" s="1"/>
  <c r="AM116"/>
  <c r="AM126" s="1"/>
  <c r="AL116"/>
  <c r="AL126" s="1"/>
  <c r="AK116"/>
  <c r="AK126" s="1"/>
  <c r="AJ116"/>
  <c r="AJ126" s="1"/>
  <c r="AI116"/>
  <c r="AI126" s="1"/>
  <c r="AH116"/>
  <c r="AH126" s="1"/>
  <c r="AG116"/>
  <c r="AG126" s="1"/>
  <c r="AF116"/>
  <c r="AF126" s="1"/>
  <c r="AE116"/>
  <c r="AE126" s="1"/>
  <c r="AD116"/>
  <c r="AD126" s="1"/>
  <c r="AC116"/>
  <c r="AC126" s="1"/>
  <c r="AB116"/>
  <c r="AB126" s="1"/>
  <c r="AA116"/>
  <c r="AA126" s="1"/>
  <c r="Z116"/>
  <c r="Z126" s="1"/>
  <c r="Y116"/>
  <c r="Y126" s="1"/>
  <c r="X116"/>
  <c r="X126" s="1"/>
  <c r="W116"/>
  <c r="W126" s="1"/>
  <c r="V116"/>
  <c r="V126" s="1"/>
  <c r="U116"/>
  <c r="U126" s="1"/>
  <c r="T116"/>
  <c r="T126" s="1"/>
  <c r="S116"/>
  <c r="S126" s="1"/>
  <c r="R116"/>
  <c r="R126" s="1"/>
  <c r="Q116"/>
  <c r="Q126" s="1"/>
  <c r="P116"/>
  <c r="P126" s="1"/>
  <c r="O116"/>
  <c r="O126" s="1"/>
  <c r="N116"/>
  <c r="N126" s="1"/>
  <c r="M116"/>
  <c r="M126" s="1"/>
  <c r="L116"/>
  <c r="L126" s="1"/>
  <c r="K116"/>
  <c r="K126" s="1"/>
  <c r="J116"/>
  <c r="J126" s="1"/>
  <c r="I116"/>
  <c r="I126" s="1"/>
  <c r="H116"/>
  <c r="H126" s="1"/>
  <c r="G116"/>
  <c r="G126" s="1"/>
  <c r="F116"/>
  <c r="F126" s="1"/>
  <c r="E116"/>
  <c r="E126" s="1"/>
  <c r="D116"/>
  <c r="D126" s="1"/>
  <c r="BJ109" l="1"/>
  <c r="BI109"/>
  <c r="BH109"/>
  <c r="BG109"/>
  <c r="BF109"/>
  <c r="AZ109"/>
  <c r="BK145" l="1"/>
  <c r="BJ147"/>
  <c r="BI147"/>
  <c r="BH147"/>
  <c r="BG147"/>
  <c r="BF147"/>
  <c r="BE147"/>
  <c r="BD147"/>
  <c r="BC147"/>
  <c r="BB147"/>
  <c r="BA147"/>
  <c r="AZ147"/>
  <c r="AY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K146"/>
  <c r="BK89"/>
  <c r="BK110" s="1"/>
  <c r="BK149" s="1"/>
  <c r="C11"/>
  <c r="C15"/>
  <c r="C116"/>
  <c r="C126" s="1"/>
  <c r="BK119"/>
  <c r="BK115"/>
  <c r="BK108"/>
  <c r="BK107"/>
  <c r="BK106"/>
  <c r="BK105"/>
  <c r="BK104"/>
  <c r="BK103"/>
  <c r="BK102"/>
  <c r="BK101"/>
  <c r="BK100"/>
  <c r="BK99"/>
  <c r="BK98"/>
  <c r="BE109"/>
  <c r="BD109"/>
  <c r="BC109"/>
  <c r="BB109"/>
  <c r="BA109"/>
  <c r="AY109"/>
  <c r="AX109"/>
  <c r="AW109"/>
  <c r="AV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K116" l="1"/>
  <c r="BI110"/>
  <c r="BG110"/>
  <c r="BE110"/>
  <c r="BC110"/>
  <c r="BA110"/>
  <c r="AY110"/>
  <c r="AW110"/>
  <c r="AU110"/>
  <c r="AS110"/>
  <c r="AQ110"/>
  <c r="AO110"/>
  <c r="AM110"/>
  <c r="AK110"/>
  <c r="AI110"/>
  <c r="AG110"/>
  <c r="AE110"/>
  <c r="AC110"/>
  <c r="AA110"/>
  <c r="Y110"/>
  <c r="W110"/>
  <c r="U110"/>
  <c r="S110"/>
  <c r="Q110"/>
  <c r="O110"/>
  <c r="M110"/>
  <c r="K110"/>
  <c r="I110"/>
  <c r="G110"/>
  <c r="E110"/>
  <c r="C110"/>
  <c r="BJ110"/>
  <c r="BH110"/>
  <c r="BF110"/>
  <c r="BD110"/>
  <c r="BB110"/>
  <c r="AZ110"/>
  <c r="AX110"/>
  <c r="AV110"/>
  <c r="AT110"/>
  <c r="AR110"/>
  <c r="AP110"/>
  <c r="AN110"/>
  <c r="AL110"/>
  <c r="AJ110"/>
  <c r="AH110"/>
  <c r="AF110"/>
  <c r="AD110"/>
  <c r="AB110"/>
  <c r="Z110"/>
  <c r="X110"/>
  <c r="V110"/>
  <c r="T110"/>
  <c r="R110"/>
  <c r="P110"/>
  <c r="N110"/>
  <c r="L110"/>
  <c r="J110"/>
  <c r="H110"/>
  <c r="F110"/>
  <c r="D110"/>
  <c r="BK109"/>
</calcChain>
</file>

<file path=xl/sharedStrings.xml><?xml version="1.0" encoding="utf-8"?>
<sst xmlns="http://schemas.openxmlformats.org/spreadsheetml/2006/main" count="244" uniqueCount="200">
  <si>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</si>
  <si>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</si>
  <si>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</si>
  <si>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</si>
  <si>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</si>
  <si>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</si>
  <si>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</si>
  <si>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</si>
  <si>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</si>
  <si>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</si>
  <si>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</si>
  <si>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</si>
  <si>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</si>
  <si>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</si>
  <si>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</si>
  <si>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</si>
  <si>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</si>
  <si>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</si>
  <si>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</si>
  <si>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</si>
  <si>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</si>
  <si>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</si>
  <si>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</si>
  <si>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</si>
  <si>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</si>
  <si>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</si>
  <si>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</si>
  <si>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</si>
  <si>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</si>
  <si>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</si>
  <si>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</si>
  <si>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</si>
  <si>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</si>
  <si>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</si>
  <si>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</si>
  <si>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</si>
  <si>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</si>
  <si>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</si>
  <si>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</si>
  <si>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</si>
  <si>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</si>
  <si>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</si>
  <si>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</si>
  <si>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</si>
  <si>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</si>
  <si>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</si>
  <si>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</si>
  <si>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</si>
  <si>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</si>
  <si>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</si>
  <si>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</si>
  <si>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</si>
  <si>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</si>
  <si>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</si>
  <si>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</si>
  <si>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</si>
  <si>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</si>
  <si>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</si>
  <si>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</si>
  <si>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</si>
  <si>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</si>
  <si>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</si>
  <si>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</si>
  <si>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</si>
  <si>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</si>
  <si>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</si>
  <si>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</si>
  <si>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</si>
  <si>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</si>
  <si>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</si>
  <si>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</si>
  <si>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</si>
  <si>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</si>
  <si>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</si>
  <si>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</si>
  <si>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</si>
  <si>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</si>
  <si>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</si>
  <si>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</si>
  <si>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</si>
  <si>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</si>
  <si>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</si>
  <si>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</si>
  <si>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</si>
  <si>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</si>
  <si>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</si>
  <si>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</si>
  <si>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</si>
  <si>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</si>
  <si>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</si>
  <si>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</si>
  <si>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</si>
  <si>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</si>
  <si>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</si>
  <si>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</si>
  <si>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</si>
  <si>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</si>
  <si>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</si>
  <si>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</si>
  <si>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</si>
  <si>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</si>
  <si>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</si>
  <si>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</si>
  <si>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</si>
  <si>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</si>
  <si>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</si>
  <si>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</si>
  <si>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</si>
  <si>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</si>
  <si>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</si>
  <si>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</si>
  <si>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</si>
  <si>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</si>
  <si>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</si>
  <si>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</si>
  <si>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</si>
  <si>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</si>
  <si>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</si>
  <si>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</si>
  <si>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</si>
  <si>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</si>
  <si>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</si>
  <si>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</si>
  <si>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</si>
  <si>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</si>
  <si>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</si>
  <si>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</si>
  <si>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</si>
  <si>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</si>
  <si>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</si>
  <si>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</si>
  <si>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</si>
  <si>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</si>
  <si>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</si>
  <si>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</si>
  <si>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</si>
  <si>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</si>
  <si>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</si>
  <si>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</si>
  <si>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</si>
  <si>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</si>
  <si>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</si>
  <si>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</si>
  <si>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</si>
  <si>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</si>
  <si>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</si>
  <si>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</si>
  <si>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</si>
  <si>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</si>
  <si>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</si>
  <si>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</si>
  <si>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</si>
  <si>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</si>
  <si>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</si>
  <si>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</si>
  <si>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</si>
  <si>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</si>
  <si>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</si>
  <si>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</si>
  <si>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</si>
  <si>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</si>
  <si>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</si>
  <si>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</si>
  <si>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</si>
  <si>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</si>
  <si>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</si>
  <si>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</si>
  <si>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</si>
  <si>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</si>
  <si>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</si>
  <si>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</si>
  <si>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</si>
  <si>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</si>
  <si>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</si>
  <si>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</si>
  <si>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</si>
  <si>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</si>
  <si>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</si>
  <si>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</si>
  <si>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</si>
  <si>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</si>
  <si>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</si>
  <si>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</si>
  <si>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</si>
  <si>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</si>
  <si>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</si>
  <si>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</si>
  <si>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</si>
  <si>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</si>
  <si>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Equity Income Fund</t>
  </si>
  <si>
    <t>DWS Mid Cap Fund Series 1</t>
  </si>
  <si>
    <t>DWS Fixed Maturity Plan Series 85</t>
  </si>
  <si>
    <t>DWS Fixed Maturity Plan Series 86</t>
  </si>
  <si>
    <t>DWS Fixed Maturity Plan Series 87</t>
  </si>
  <si>
    <t>DWS Hybrid Fixed Term Fund Series 35</t>
  </si>
  <si>
    <t>DWS Hybrid Fixed Term Fund Series 37</t>
  </si>
  <si>
    <t>DWS Large Cap Fund Series 1</t>
  </si>
  <si>
    <t>Deutsche Mutual Fund: Net Assets Under Management (AUM) as on 31st March 2015. (All figures in Rs. Crore)</t>
  </si>
  <si>
    <t>Table showing State wise /Union Territory wise contribution to AUM of category of schemes as on 31st March 2015</t>
  </si>
  <si>
    <t>Deutsche Mutual Fund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</si>
</sst>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164" fontId="7" fillId="0" borderId="1" xfId="0" applyNumberFormat="1" applyFont="1" applyBorder="1"/>
    <xf numFmtId="164" fontId="7" fillId="0" borderId="1" xfId="4" applyFont="1" applyBorder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164" fontId="8" fillId="0" borderId="0" xfId="4" applyFont="1"/>
    <xf numFmtId="164" fontId="7" fillId="3" borderId="1" xfId="0" applyNumberFormat="1" applyFont="1" applyFill="1" applyBorder="1"/>
    <xf numFmtId="2" fontId="7" fillId="0" borderId="5" xfId="0" applyNumberFormat="1" applyFont="1" applyBorder="1"/>
    <xf numFmtId="2" fontId="6" fillId="3" borderId="1" xfId="2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/>
    <xf numFmtId="2" fontId="8" fillId="0" borderId="7" xfId="4" applyNumberFormat="1" applyFont="1" applyBorder="1"/>
    <xf numFmtId="2" fontId="8" fillId="0" borderId="5" xfId="0" applyNumberFormat="1" applyFont="1" applyBorder="1"/>
    <xf numFmtId="2" fontId="8" fillId="0" borderId="4" xfId="0" applyNumberFormat="1" applyFont="1" applyBorder="1"/>
    <xf numFmtId="2" fontId="7" fillId="0" borderId="6" xfId="4" applyNumberFormat="1" applyFont="1" applyBorder="1"/>
    <xf numFmtId="2" fontId="8" fillId="0" borderId="6" xfId="4" applyNumberFormat="1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2" fontId="7" fillId="0" borderId="4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8" fillId="0" borderId="2" xfId="0" applyNumberFormat="1" applyFont="1" applyBorder="1"/>
    <xf numFmtId="2" fontId="8" fillId="0" borderId="3" xfId="0" applyNumberFormat="1" applyFont="1" applyBorder="1"/>
    <xf numFmtId="2" fontId="8" fillId="0" borderId="4" xfId="4" applyNumberFormat="1" applyFont="1" applyBorder="1"/>
    <xf numFmtId="2" fontId="8" fillId="0" borderId="0" xfId="0" applyNumberFormat="1" applyFont="1" applyBorder="1"/>
    <xf numFmtId="2" fontId="8" fillId="0" borderId="0" xfId="4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2" fontId="7" fillId="3" borderId="4" xfId="4" applyNumberFormat="1" applyFont="1" applyFill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2" fontId="6" fillId="6" borderId="15" xfId="2" applyNumberFormat="1" applyFont="1" applyFill="1" applyBorder="1" applyAlignment="1">
      <alignment horizontal="center"/>
    </xf>
    <xf numFmtId="2" fontId="6" fillId="6" borderId="16" xfId="2" applyNumberFormat="1" applyFont="1" applyFill="1" applyBorder="1" applyAlignment="1">
      <alignment horizontal="center"/>
    </xf>
    <xf numFmtId="2" fontId="6" fillId="6" borderId="17" xfId="2" applyNumberFormat="1" applyFont="1" applyFill="1" applyBorder="1" applyAlignment="1">
      <alignment horizontal="center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6" fillId="5" borderId="15" xfId="2" applyNumberFormat="1" applyFont="1" applyFill="1" applyBorder="1" applyAlignment="1">
      <alignment horizontal="center"/>
    </xf>
    <xf numFmtId="2" fontId="6" fillId="5" borderId="16" xfId="2" applyNumberFormat="1" applyFont="1" applyFill="1" applyBorder="1" applyAlignment="1">
      <alignment horizontal="center"/>
    </xf>
    <xf numFmtId="2" fontId="6" fillId="5" borderId="17" xfId="2" applyNumberFormat="1" applyFont="1" applyFill="1" applyBorder="1" applyAlignment="1">
      <alignment horizontal="center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3" borderId="15" xfId="2" applyNumberFormat="1" applyFont="1" applyFill="1" applyBorder="1" applyAlignment="1">
      <alignment horizontal="center" vertical="top" wrapText="1"/>
    </xf>
    <xf numFmtId="2" fontId="6" fillId="3" borderId="16" xfId="2" applyNumberFormat="1" applyFont="1" applyFill="1" applyBorder="1" applyAlignment="1">
      <alignment horizontal="center" vertical="top" wrapText="1"/>
    </xf>
    <xf numFmtId="2" fontId="6" fillId="3" borderId="17" xfId="2" applyNumberFormat="1" applyFont="1" applyFill="1" applyBorder="1" applyAlignment="1">
      <alignment horizontal="center" vertical="top" wrapText="1"/>
    </xf>
    <xf numFmtId="2" fontId="6" fillId="4" borderId="15" xfId="2" applyNumberFormat="1" applyFont="1" applyFill="1" applyBorder="1" applyAlignment="1">
      <alignment horizontal="center" vertical="top" wrapText="1"/>
    </xf>
    <xf numFmtId="2" fontId="6" fillId="4" borderId="16" xfId="2" applyNumberFormat="1" applyFont="1" applyFill="1" applyBorder="1" applyAlignment="1">
      <alignment horizontal="center" vertical="top" wrapText="1"/>
    </xf>
    <xf numFmtId="2" fontId="6" fillId="4" borderId="17" xfId="2" applyNumberFormat="1" applyFont="1" applyFill="1" applyBorder="1" applyAlignment="1">
      <alignment horizontal="center" vertical="top" wrapText="1"/>
    </xf>
    <xf numFmtId="2" fontId="6" fillId="5" borderId="15" xfId="2" applyNumberFormat="1" applyFont="1" applyFill="1" applyBorder="1" applyAlignment="1">
      <alignment horizontal="center" vertical="top" wrapText="1"/>
    </xf>
    <xf numFmtId="2" fontId="6" fillId="5" borderId="16" xfId="2" applyNumberFormat="1" applyFont="1" applyFill="1" applyBorder="1" applyAlignment="1">
      <alignment horizontal="center" vertical="top" wrapText="1"/>
    </xf>
    <xf numFmtId="2" fontId="6" fillId="5" borderId="17" xfId="2" applyNumberFormat="1" applyFont="1" applyFill="1" applyBorder="1" applyAlignment="1">
      <alignment horizontal="center" vertical="top" wrapText="1"/>
    </xf>
    <xf numFmtId="2" fontId="6" fillId="4" borderId="15" xfId="2" applyNumberFormat="1" applyFont="1" applyFill="1" applyBorder="1" applyAlignment="1">
      <alignment horizontal="center"/>
    </xf>
    <xf numFmtId="2" fontId="6" fillId="4" borderId="16" xfId="2" applyNumberFormat="1" applyFont="1" applyFill="1" applyBorder="1" applyAlignment="1">
      <alignment horizontal="center"/>
    </xf>
    <xf numFmtId="2" fontId="6" fillId="4" borderId="17" xfId="2" applyNumberFormat="1" applyFont="1" applyFill="1" applyBorder="1" applyAlignment="1">
      <alignment horizontal="center"/>
    </xf>
    <xf numFmtId="2" fontId="6" fillId="7" borderId="15" xfId="2" applyNumberFormat="1" applyFont="1" applyFill="1" applyBorder="1" applyAlignment="1">
      <alignment horizontal="center"/>
    </xf>
    <xf numFmtId="2" fontId="6" fillId="7" borderId="16" xfId="2" applyNumberFormat="1" applyFont="1" applyFill="1" applyBorder="1" applyAlignment="1">
      <alignment horizontal="center"/>
    </xf>
    <xf numFmtId="2" fontId="6" fillId="7" borderId="17" xfId="2" applyNumberFormat="1" applyFont="1" applyFill="1" applyBorder="1" applyAlignment="1">
      <alignment horizontal="center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68"/>
  <sheetViews>
    <sheetView showGridLines="0" zoomScale="85" zoomScaleNormal="85" workbookViewId="0">
      <pane xSplit="2" ySplit="7" topLeftCell="AV122" activePane="bottomRight" state="frozen"/>
      <selection pane="topRight" activeCell="C1" sqref="C1"/>
      <selection pane="bottomLeft" activeCell="A8" sqref="A8"/>
      <selection pane="bottomRight" sqref="A1:BK153"/>
    </sheetView>
  </sheetViews>
  <sheetFormatPr defaultColWidth="9.140625" defaultRowHeight="12.75"/>
  <cols>
    <col min="1" max="1" width="8.5703125" style="8" customWidth="1"/>
    <col min="2" max="2" width="46" style="8" customWidth="1"/>
    <col min="3" max="3" width="5.140625" style="8" bestFit="1" customWidth="1"/>
    <col min="4" max="4" width="11.28515625" style="8" customWidth="1"/>
    <col min="5" max="7" width="5.140625" style="8" bestFit="1" customWidth="1"/>
    <col min="8" max="10" width="12.42578125" style="8" bestFit="1" customWidth="1"/>
    <col min="11" max="11" width="5.140625" style="8" bestFit="1" customWidth="1"/>
    <col min="12" max="12" width="12.28515625" style="8" customWidth="1"/>
    <col min="13" max="17" width="5.140625" style="8" bestFit="1" customWidth="1"/>
    <col min="18" max="20" width="12.42578125" style="8" bestFit="1" customWidth="1"/>
    <col min="21" max="21" width="5.140625" style="8" bestFit="1" customWidth="1"/>
    <col min="22" max="22" width="12.42578125" style="8" bestFit="1" customWidth="1"/>
    <col min="23" max="23" width="5.140625" style="8" bestFit="1" customWidth="1"/>
    <col min="24" max="24" width="11.42578125" style="8" bestFit="1" customWidth="1"/>
    <col min="25" max="27" width="5.140625" style="8" bestFit="1" customWidth="1"/>
    <col min="28" max="29" width="12.42578125" style="8" bestFit="1" customWidth="1"/>
    <col min="30" max="31" width="5.140625" style="8" bestFit="1" customWidth="1"/>
    <col min="32" max="32" width="12.5703125" style="8" bestFit="1" customWidth="1"/>
    <col min="33" max="37" width="5.140625" style="8" bestFit="1" customWidth="1"/>
    <col min="38" max="39" width="12.42578125" style="8" bestFit="1" customWidth="1"/>
    <col min="40" max="41" width="5.140625" style="8" bestFit="1" customWidth="1"/>
    <col min="42" max="42" width="12.42578125" style="8" bestFit="1" customWidth="1"/>
    <col min="43" max="47" width="5.140625" style="8" bestFit="1" customWidth="1"/>
    <col min="48" max="50" width="12.42578125" style="8" bestFit="1" customWidth="1"/>
    <col min="51" max="51" width="5.140625" style="8" bestFit="1" customWidth="1"/>
    <col min="52" max="52" width="12.42578125" style="8" bestFit="1" customWidth="1"/>
    <col min="53" max="57" width="5.140625" style="8" bestFit="1" customWidth="1"/>
    <col min="58" max="60" width="12.42578125" style="8" bestFit="1" customWidth="1"/>
    <col min="61" max="61" width="5.140625" style="8" bestFit="1" customWidth="1"/>
    <col min="62" max="62" width="12.42578125" style="8" bestFit="1" customWidth="1"/>
    <col min="63" max="63" width="15.140625" style="9" bestFit="1" customWidth="1"/>
    <col min="64" max="16384" width="9.140625" style="8"/>
  </cols>
  <sheetData>
    <row r="1" spans="1:63" s="1" customFormat="1" ht="13.5" thickBot="1">
      <c r="A1" s="65" t="s">
        <v>78</v>
      </c>
      <c r="B1" s="81" t="s">
        <v>176</v>
      </c>
      <c r="C1" s="72" t="s">
        <v>197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4"/>
    </row>
    <row r="2" spans="1:63" s="1" customFormat="1" ht="13.5" thickBot="1">
      <c r="A2" s="66"/>
      <c r="B2" s="82"/>
      <c r="C2" s="92" t="s">
        <v>31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  <c r="W2" s="95" t="s">
        <v>27</v>
      </c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7"/>
      <c r="AQ2" s="98" t="s">
        <v>28</v>
      </c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100"/>
      <c r="BK2" s="78" t="s">
        <v>25</v>
      </c>
    </row>
    <row r="3" spans="1:63" s="5" customFormat="1" ht="13.5" thickBot="1">
      <c r="A3" s="66"/>
      <c r="B3" s="82"/>
      <c r="C3" s="86" t="s">
        <v>12</v>
      </c>
      <c r="D3" s="87"/>
      <c r="E3" s="87"/>
      <c r="F3" s="87"/>
      <c r="G3" s="87"/>
      <c r="H3" s="87"/>
      <c r="I3" s="87"/>
      <c r="J3" s="87"/>
      <c r="K3" s="87"/>
      <c r="L3" s="88"/>
      <c r="M3" s="101" t="s">
        <v>13</v>
      </c>
      <c r="N3" s="102"/>
      <c r="O3" s="102"/>
      <c r="P3" s="102"/>
      <c r="Q3" s="102"/>
      <c r="R3" s="102"/>
      <c r="S3" s="102"/>
      <c r="T3" s="102"/>
      <c r="U3" s="102"/>
      <c r="V3" s="103"/>
      <c r="W3" s="104" t="s">
        <v>12</v>
      </c>
      <c r="X3" s="105"/>
      <c r="Y3" s="105"/>
      <c r="Z3" s="105"/>
      <c r="AA3" s="105"/>
      <c r="AB3" s="105"/>
      <c r="AC3" s="105"/>
      <c r="AD3" s="105"/>
      <c r="AE3" s="105"/>
      <c r="AF3" s="106"/>
      <c r="AG3" s="101" t="s">
        <v>13</v>
      </c>
      <c r="AH3" s="102"/>
      <c r="AI3" s="102"/>
      <c r="AJ3" s="102"/>
      <c r="AK3" s="102"/>
      <c r="AL3" s="102"/>
      <c r="AM3" s="102"/>
      <c r="AN3" s="102"/>
      <c r="AO3" s="102"/>
      <c r="AP3" s="103"/>
      <c r="AQ3" s="104" t="s">
        <v>12</v>
      </c>
      <c r="AR3" s="105"/>
      <c r="AS3" s="105"/>
      <c r="AT3" s="105"/>
      <c r="AU3" s="105"/>
      <c r="AV3" s="105"/>
      <c r="AW3" s="105"/>
      <c r="AX3" s="105"/>
      <c r="AY3" s="105"/>
      <c r="AZ3" s="106"/>
      <c r="BA3" s="75" t="s">
        <v>13</v>
      </c>
      <c r="BB3" s="76"/>
      <c r="BC3" s="76"/>
      <c r="BD3" s="76"/>
      <c r="BE3" s="76"/>
      <c r="BF3" s="76"/>
      <c r="BG3" s="76"/>
      <c r="BH3" s="76"/>
      <c r="BI3" s="76"/>
      <c r="BJ3" s="77"/>
      <c r="BK3" s="79"/>
    </row>
    <row r="4" spans="1:63" s="5" customFormat="1">
      <c r="A4" s="66"/>
      <c r="B4" s="82"/>
      <c r="C4" s="107" t="s">
        <v>37</v>
      </c>
      <c r="D4" s="108"/>
      <c r="E4" s="108"/>
      <c r="F4" s="108"/>
      <c r="G4" s="109"/>
      <c r="H4" s="89" t="s">
        <v>38</v>
      </c>
      <c r="I4" s="90"/>
      <c r="J4" s="90"/>
      <c r="K4" s="90"/>
      <c r="L4" s="91"/>
      <c r="M4" s="107" t="s">
        <v>37</v>
      </c>
      <c r="N4" s="108"/>
      <c r="O4" s="108"/>
      <c r="P4" s="108"/>
      <c r="Q4" s="109"/>
      <c r="R4" s="89" t="s">
        <v>38</v>
      </c>
      <c r="S4" s="90"/>
      <c r="T4" s="90"/>
      <c r="U4" s="90"/>
      <c r="V4" s="91"/>
      <c r="W4" s="107" t="s">
        <v>37</v>
      </c>
      <c r="X4" s="108"/>
      <c r="Y4" s="108"/>
      <c r="Z4" s="108"/>
      <c r="AA4" s="109"/>
      <c r="AB4" s="89" t="s">
        <v>38</v>
      </c>
      <c r="AC4" s="90"/>
      <c r="AD4" s="90"/>
      <c r="AE4" s="90"/>
      <c r="AF4" s="91"/>
      <c r="AG4" s="107" t="s">
        <v>37</v>
      </c>
      <c r="AH4" s="108"/>
      <c r="AI4" s="108"/>
      <c r="AJ4" s="108"/>
      <c r="AK4" s="109"/>
      <c r="AL4" s="89" t="s">
        <v>38</v>
      </c>
      <c r="AM4" s="90"/>
      <c r="AN4" s="90"/>
      <c r="AO4" s="90"/>
      <c r="AP4" s="91"/>
      <c r="AQ4" s="107" t="s">
        <v>37</v>
      </c>
      <c r="AR4" s="108"/>
      <c r="AS4" s="108"/>
      <c r="AT4" s="108"/>
      <c r="AU4" s="109"/>
      <c r="AV4" s="89" t="s">
        <v>38</v>
      </c>
      <c r="AW4" s="90"/>
      <c r="AX4" s="90"/>
      <c r="AY4" s="90"/>
      <c r="AZ4" s="91"/>
      <c r="BA4" s="107" t="s">
        <v>37</v>
      </c>
      <c r="BB4" s="108"/>
      <c r="BC4" s="108"/>
      <c r="BD4" s="108"/>
      <c r="BE4" s="109"/>
      <c r="BF4" s="89" t="s">
        <v>38</v>
      </c>
      <c r="BG4" s="90"/>
      <c r="BH4" s="90"/>
      <c r="BI4" s="90"/>
      <c r="BJ4" s="91"/>
      <c r="BK4" s="79"/>
    </row>
    <row r="5" spans="1:63" s="5" customFormat="1" ht="15" customHeight="1">
      <c r="A5" s="66"/>
      <c r="B5" s="82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80"/>
    </row>
    <row r="6" spans="1:63">
      <c r="A6" s="6" t="s">
        <v>0</v>
      </c>
      <c r="B6" s="7" t="s">
        <v>6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5"/>
    </row>
    <row r="7" spans="1:63">
      <c r="A7" s="6" t="s">
        <v>79</v>
      </c>
      <c r="B7" s="10" t="s">
        <v>14</v>
      </c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5"/>
    </row>
    <row r="8" spans="1:63">
      <c r="A8" s="6"/>
      <c r="B8" s="11" t="s">
        <v>39</v>
      </c>
      <c r="C8" s="12"/>
      <c r="D8" s="13"/>
      <c r="E8" s="13"/>
      <c r="F8" s="13"/>
      <c r="G8" s="14"/>
      <c r="H8" s="12"/>
      <c r="I8" s="13"/>
      <c r="J8" s="13"/>
      <c r="K8" s="13"/>
      <c r="L8" s="14"/>
      <c r="M8" s="12"/>
      <c r="N8" s="13"/>
      <c r="O8" s="13"/>
      <c r="P8" s="13"/>
      <c r="Q8" s="14"/>
      <c r="R8" s="12"/>
      <c r="S8" s="13"/>
      <c r="T8" s="13"/>
      <c r="U8" s="13"/>
      <c r="V8" s="14"/>
      <c r="W8" s="12"/>
      <c r="X8" s="13"/>
      <c r="Y8" s="13"/>
      <c r="Z8" s="13"/>
      <c r="AA8" s="14"/>
      <c r="AB8" s="12"/>
      <c r="AC8" s="13"/>
      <c r="AD8" s="13"/>
      <c r="AE8" s="13"/>
      <c r="AF8" s="14"/>
      <c r="AG8" s="12"/>
      <c r="AH8" s="13"/>
      <c r="AI8" s="13"/>
      <c r="AJ8" s="13"/>
      <c r="AK8" s="14"/>
      <c r="AL8" s="12"/>
      <c r="AM8" s="13"/>
      <c r="AN8" s="13"/>
      <c r="AO8" s="13"/>
      <c r="AP8" s="14"/>
      <c r="AQ8" s="12"/>
      <c r="AR8" s="13"/>
      <c r="AS8" s="13"/>
      <c r="AT8" s="13"/>
      <c r="AU8" s="14"/>
      <c r="AV8" s="12"/>
      <c r="AW8" s="13"/>
      <c r="AX8" s="13"/>
      <c r="AY8" s="13"/>
      <c r="AZ8" s="14"/>
      <c r="BA8" s="12"/>
      <c r="BB8" s="13"/>
      <c r="BC8" s="13"/>
      <c r="BD8" s="13"/>
      <c r="BE8" s="14"/>
      <c r="BF8" s="12"/>
      <c r="BG8" s="13"/>
      <c r="BH8" s="13"/>
      <c r="BI8" s="13"/>
      <c r="BJ8" s="14"/>
      <c r="BK8" s="15"/>
    </row>
    <row r="9" spans="1:63">
      <c r="A9" s="6"/>
      <c r="B9" s="36" t="s">
        <v>103</v>
      </c>
      <c r="C9" s="41">
        <v>0</v>
      </c>
      <c r="D9" s="41">
        <v>340.27518622051548</v>
      </c>
      <c r="E9" s="41">
        <v>0</v>
      </c>
      <c r="F9" s="41">
        <v>0</v>
      </c>
      <c r="G9" s="41">
        <v>0</v>
      </c>
      <c r="H9" s="41">
        <v>0.35745467170880002</v>
      </c>
      <c r="I9" s="41">
        <v>2759.1538293924082</v>
      </c>
      <c r="J9" s="41">
        <v>399.4028090359671</v>
      </c>
      <c r="K9" s="41">
        <v>0</v>
      </c>
      <c r="L9" s="41">
        <v>42.232676008869788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7.4357141225399992E-2</v>
      </c>
      <c r="S9" s="41">
        <v>2.2314866476128001</v>
      </c>
      <c r="T9" s="41">
        <v>22.681609027580603</v>
      </c>
      <c r="U9" s="41">
        <v>0</v>
      </c>
      <c r="V9" s="41">
        <v>6.6753187096700001E-2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5.0172261838599998E-2</v>
      </c>
      <c r="AC9" s="41">
        <v>55.896062073902797</v>
      </c>
      <c r="AD9" s="41">
        <v>0</v>
      </c>
      <c r="AE9" s="41">
        <v>0</v>
      </c>
      <c r="AF9" s="41">
        <v>19.554505318644502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0.39165527906440001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0.89074714906229979</v>
      </c>
      <c r="AW9" s="41">
        <v>1457.1304033268977</v>
      </c>
      <c r="AX9" s="41">
        <v>55.399352089806399</v>
      </c>
      <c r="AY9" s="41">
        <v>0</v>
      </c>
      <c r="AZ9" s="41">
        <v>34.657223724448798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0.1047850644509</v>
      </c>
      <c r="BG9" s="41">
        <v>50.4852343297093</v>
      </c>
      <c r="BH9" s="41">
        <v>1.6134600198387001</v>
      </c>
      <c r="BI9" s="41">
        <v>0</v>
      </c>
      <c r="BJ9" s="41">
        <v>3.2367272043224</v>
      </c>
      <c r="BK9" s="42">
        <f>SUM(C9:BJ9)</f>
        <v>5245.8864891749708</v>
      </c>
    </row>
    <row r="10" spans="1:63">
      <c r="A10" s="6"/>
      <c r="B10" s="36" t="s">
        <v>104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0.23687938012850004</v>
      </c>
      <c r="I10" s="41">
        <v>213.25281107970824</v>
      </c>
      <c r="J10" s="41">
        <v>255.48691730380571</v>
      </c>
      <c r="K10" s="41">
        <v>0</v>
      </c>
      <c r="L10" s="41">
        <v>0.1299924929997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2.1239980902800003E-2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5.2338608708999996E-3</v>
      </c>
      <c r="AC10" s="41">
        <v>2.6616493192256998</v>
      </c>
      <c r="AD10" s="41">
        <v>0</v>
      </c>
      <c r="AE10" s="41">
        <v>0</v>
      </c>
      <c r="AF10" s="41">
        <v>1.6356007935482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0.51664778999790006</v>
      </c>
      <c r="AW10" s="41">
        <v>46.4796509773862</v>
      </c>
      <c r="AX10" s="41">
        <v>0</v>
      </c>
      <c r="AY10" s="41">
        <v>0</v>
      </c>
      <c r="AZ10" s="41">
        <v>35.954060894772994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7.1603759934699987E-2</v>
      </c>
      <c r="BG10" s="41">
        <v>156.26331171451596</v>
      </c>
      <c r="BH10" s="41">
        <v>0</v>
      </c>
      <c r="BI10" s="41">
        <v>0</v>
      </c>
      <c r="BJ10" s="41">
        <v>0.94409253619350009</v>
      </c>
      <c r="BK10" s="42">
        <f>SUM(C10:BJ10)</f>
        <v>713.65969188399072</v>
      </c>
    </row>
    <row r="11" spans="1:63">
      <c r="A11" s="6"/>
      <c r="B11" s="11" t="s">
        <v>88</v>
      </c>
      <c r="C11" s="41">
        <f t="shared" ref="C11" si="0">SUM(C9:C10)</f>
        <v>0</v>
      </c>
      <c r="D11" s="41">
        <f t="shared" ref="D11:BJ11" si="1">SUM(D9:D10)</f>
        <v>340.27518622051548</v>
      </c>
      <c r="E11" s="41">
        <f t="shared" si="1"/>
        <v>0</v>
      </c>
      <c r="F11" s="41">
        <f t="shared" si="1"/>
        <v>0</v>
      </c>
      <c r="G11" s="41">
        <f t="shared" si="1"/>
        <v>0</v>
      </c>
      <c r="H11" s="41">
        <f t="shared" si="1"/>
        <v>0.59433405183730004</v>
      </c>
      <c r="I11" s="41">
        <f t="shared" si="1"/>
        <v>2972.4066404721166</v>
      </c>
      <c r="J11" s="41">
        <f t="shared" si="1"/>
        <v>654.88972633977278</v>
      </c>
      <c r="K11" s="41">
        <f t="shared" si="1"/>
        <v>0</v>
      </c>
      <c r="L11" s="41">
        <f t="shared" si="1"/>
        <v>42.362668501869486</v>
      </c>
      <c r="M11" s="41">
        <f t="shared" si="1"/>
        <v>0</v>
      </c>
      <c r="N11" s="41">
        <f t="shared" si="1"/>
        <v>0</v>
      </c>
      <c r="O11" s="41">
        <f t="shared" si="1"/>
        <v>0</v>
      </c>
      <c r="P11" s="41">
        <f t="shared" si="1"/>
        <v>0</v>
      </c>
      <c r="Q11" s="41">
        <f t="shared" si="1"/>
        <v>0</v>
      </c>
      <c r="R11" s="41">
        <f t="shared" si="1"/>
        <v>9.5597122128199999E-2</v>
      </c>
      <c r="S11" s="41">
        <f t="shared" si="1"/>
        <v>2.2314866476128001</v>
      </c>
      <c r="T11" s="41">
        <f t="shared" si="1"/>
        <v>22.681609027580603</v>
      </c>
      <c r="U11" s="41">
        <f t="shared" si="1"/>
        <v>0</v>
      </c>
      <c r="V11" s="41">
        <f t="shared" si="1"/>
        <v>6.6753187096700001E-2</v>
      </c>
      <c r="W11" s="41">
        <f t="shared" si="1"/>
        <v>0</v>
      </c>
      <c r="X11" s="41">
        <f t="shared" si="1"/>
        <v>0</v>
      </c>
      <c r="Y11" s="41">
        <f t="shared" si="1"/>
        <v>0</v>
      </c>
      <c r="Z11" s="41">
        <f t="shared" si="1"/>
        <v>0</v>
      </c>
      <c r="AA11" s="41">
        <f t="shared" si="1"/>
        <v>0</v>
      </c>
      <c r="AB11" s="41">
        <f t="shared" si="1"/>
        <v>5.5406122709499996E-2</v>
      </c>
      <c r="AC11" s="41">
        <f t="shared" si="1"/>
        <v>58.5577113931285</v>
      </c>
      <c r="AD11" s="41">
        <f t="shared" si="1"/>
        <v>0</v>
      </c>
      <c r="AE11" s="41">
        <f t="shared" si="1"/>
        <v>0</v>
      </c>
      <c r="AF11" s="41">
        <f t="shared" si="1"/>
        <v>21.190106112192701</v>
      </c>
      <c r="AG11" s="41">
        <f t="shared" si="1"/>
        <v>0</v>
      </c>
      <c r="AH11" s="41">
        <f t="shared" si="1"/>
        <v>0</v>
      </c>
      <c r="AI11" s="41">
        <f t="shared" si="1"/>
        <v>0</v>
      </c>
      <c r="AJ11" s="41">
        <f t="shared" si="1"/>
        <v>0</v>
      </c>
      <c r="AK11" s="41">
        <f t="shared" si="1"/>
        <v>0</v>
      </c>
      <c r="AL11" s="41">
        <f t="shared" si="1"/>
        <v>0</v>
      </c>
      <c r="AM11" s="41">
        <f t="shared" si="1"/>
        <v>0</v>
      </c>
      <c r="AN11" s="41">
        <f t="shared" si="1"/>
        <v>0</v>
      </c>
      <c r="AO11" s="41">
        <f t="shared" si="1"/>
        <v>0</v>
      </c>
      <c r="AP11" s="41">
        <f t="shared" si="1"/>
        <v>0.39165527906440001</v>
      </c>
      <c r="AQ11" s="41">
        <f t="shared" si="1"/>
        <v>0</v>
      </c>
      <c r="AR11" s="41">
        <f t="shared" si="1"/>
        <v>0</v>
      </c>
      <c r="AS11" s="41">
        <f t="shared" si="1"/>
        <v>0</v>
      </c>
      <c r="AT11" s="41">
        <f t="shared" si="1"/>
        <v>0</v>
      </c>
      <c r="AU11" s="41">
        <f t="shared" si="1"/>
        <v>0</v>
      </c>
      <c r="AV11" s="41">
        <f t="shared" si="1"/>
        <v>1.4073949390601999</v>
      </c>
      <c r="AW11" s="41">
        <f t="shared" si="1"/>
        <v>1503.6100543042839</v>
      </c>
      <c r="AX11" s="41">
        <f t="shared" si="1"/>
        <v>55.399352089806399</v>
      </c>
      <c r="AY11" s="41">
        <f t="shared" si="1"/>
        <v>0</v>
      </c>
      <c r="AZ11" s="41">
        <f t="shared" si="1"/>
        <v>70.611284619221792</v>
      </c>
      <c r="BA11" s="41">
        <f t="shared" si="1"/>
        <v>0</v>
      </c>
      <c r="BB11" s="41">
        <f t="shared" si="1"/>
        <v>0</v>
      </c>
      <c r="BC11" s="41">
        <f t="shared" si="1"/>
        <v>0</v>
      </c>
      <c r="BD11" s="41">
        <f t="shared" si="1"/>
        <v>0</v>
      </c>
      <c r="BE11" s="41">
        <f t="shared" si="1"/>
        <v>0</v>
      </c>
      <c r="BF11" s="41">
        <f t="shared" si="1"/>
        <v>0.1763888243856</v>
      </c>
      <c r="BG11" s="41">
        <f t="shared" si="1"/>
        <v>206.74854604422526</v>
      </c>
      <c r="BH11" s="41">
        <f t="shared" si="1"/>
        <v>1.6134600198387001</v>
      </c>
      <c r="BI11" s="41">
        <f t="shared" si="1"/>
        <v>0</v>
      </c>
      <c r="BJ11" s="41">
        <f t="shared" si="1"/>
        <v>4.1808197405158998</v>
      </c>
      <c r="BK11" s="45">
        <f>SUM(BK9:BK10)</f>
        <v>5959.5461810589613</v>
      </c>
    </row>
    <row r="12" spans="1:63">
      <c r="A12" s="6" t="s">
        <v>80</v>
      </c>
      <c r="B12" s="10" t="s">
        <v>3</v>
      </c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4"/>
    </row>
    <row r="13" spans="1:63">
      <c r="A13" s="6"/>
      <c r="B13" s="11" t="s">
        <v>39</v>
      </c>
      <c r="C13" s="44"/>
      <c r="D13" s="41"/>
      <c r="E13" s="41"/>
      <c r="F13" s="41"/>
      <c r="G13" s="43"/>
      <c r="H13" s="44"/>
      <c r="I13" s="41"/>
      <c r="J13" s="41"/>
      <c r="K13" s="41"/>
      <c r="L13" s="43"/>
      <c r="M13" s="44"/>
      <c r="N13" s="41"/>
      <c r="O13" s="41"/>
      <c r="P13" s="41"/>
      <c r="Q13" s="43"/>
      <c r="R13" s="44"/>
      <c r="S13" s="41"/>
      <c r="T13" s="41"/>
      <c r="U13" s="41"/>
      <c r="V13" s="43"/>
      <c r="W13" s="44"/>
      <c r="X13" s="41"/>
      <c r="Y13" s="41"/>
      <c r="Z13" s="41"/>
      <c r="AA13" s="43"/>
      <c r="AB13" s="44"/>
      <c r="AC13" s="41"/>
      <c r="AD13" s="41"/>
      <c r="AE13" s="41"/>
      <c r="AF13" s="43"/>
      <c r="AG13" s="44"/>
      <c r="AH13" s="41"/>
      <c r="AI13" s="41"/>
      <c r="AJ13" s="41"/>
      <c r="AK13" s="43"/>
      <c r="AL13" s="44"/>
      <c r="AM13" s="41"/>
      <c r="AN13" s="41"/>
      <c r="AO13" s="41"/>
      <c r="AP13" s="43"/>
      <c r="AQ13" s="44"/>
      <c r="AR13" s="41"/>
      <c r="AS13" s="41"/>
      <c r="AT13" s="41"/>
      <c r="AU13" s="43"/>
      <c r="AV13" s="44"/>
      <c r="AW13" s="41"/>
      <c r="AX13" s="41"/>
      <c r="AY13" s="41"/>
      <c r="AZ13" s="43"/>
      <c r="BA13" s="44"/>
      <c r="BB13" s="41"/>
      <c r="BC13" s="41"/>
      <c r="BD13" s="41"/>
      <c r="BE13" s="43"/>
      <c r="BF13" s="44"/>
      <c r="BG13" s="41"/>
      <c r="BH13" s="41"/>
      <c r="BI13" s="41"/>
      <c r="BJ13" s="43"/>
      <c r="BK13" s="46"/>
    </row>
    <row r="14" spans="1:63">
      <c r="A14" s="6"/>
      <c r="B14" s="11" t="s">
        <v>105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0.16847060064460001</v>
      </c>
      <c r="I14" s="44">
        <v>89.492381945225603</v>
      </c>
      <c r="J14" s="44">
        <v>0</v>
      </c>
      <c r="K14" s="44">
        <v>0</v>
      </c>
      <c r="L14" s="44">
        <v>1.6120672717094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4.6095315193400002E-2</v>
      </c>
      <c r="S14" s="44">
        <v>0</v>
      </c>
      <c r="T14" s="44">
        <v>0</v>
      </c>
      <c r="U14" s="44">
        <v>0</v>
      </c>
      <c r="V14" s="44">
        <v>4.7958746548299999E-2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0.1163741548386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0.72699851280459982</v>
      </c>
      <c r="AW14" s="44">
        <v>178.09250518264409</v>
      </c>
      <c r="AX14" s="44">
        <v>0</v>
      </c>
      <c r="AY14" s="44">
        <v>0</v>
      </c>
      <c r="AZ14" s="44">
        <v>239.19226001057802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4.9008507451299997E-2</v>
      </c>
      <c r="BG14" s="44">
        <v>11.020778719322401</v>
      </c>
      <c r="BH14" s="44">
        <v>0</v>
      </c>
      <c r="BI14" s="44">
        <v>0</v>
      </c>
      <c r="BJ14" s="44">
        <v>10.448543582580204</v>
      </c>
      <c r="BK14" s="45">
        <f>SUM(C14:BJ14)</f>
        <v>531.01344254954051</v>
      </c>
    </row>
    <row r="15" spans="1:63">
      <c r="A15" s="6"/>
      <c r="B15" s="11" t="s">
        <v>89</v>
      </c>
      <c r="C15" s="44">
        <f>SUM(C14)</f>
        <v>0</v>
      </c>
      <c r="D15" s="44">
        <f t="shared" ref="D15:BJ15" si="2">SUM(D14)</f>
        <v>0</v>
      </c>
      <c r="E15" s="44">
        <f t="shared" si="2"/>
        <v>0</v>
      </c>
      <c r="F15" s="44">
        <f t="shared" si="2"/>
        <v>0</v>
      </c>
      <c r="G15" s="44">
        <f t="shared" si="2"/>
        <v>0</v>
      </c>
      <c r="H15" s="44">
        <f t="shared" si="2"/>
        <v>0.16847060064460001</v>
      </c>
      <c r="I15" s="44">
        <f t="shared" si="2"/>
        <v>89.492381945225603</v>
      </c>
      <c r="J15" s="44">
        <f t="shared" si="2"/>
        <v>0</v>
      </c>
      <c r="K15" s="44">
        <f t="shared" si="2"/>
        <v>0</v>
      </c>
      <c r="L15" s="44">
        <f t="shared" si="2"/>
        <v>1.6120672717094</v>
      </c>
      <c r="M15" s="44">
        <f t="shared" si="2"/>
        <v>0</v>
      </c>
      <c r="N15" s="44">
        <f t="shared" si="2"/>
        <v>0</v>
      </c>
      <c r="O15" s="44">
        <f t="shared" si="2"/>
        <v>0</v>
      </c>
      <c r="P15" s="44">
        <f t="shared" si="2"/>
        <v>0</v>
      </c>
      <c r="Q15" s="44">
        <f t="shared" si="2"/>
        <v>0</v>
      </c>
      <c r="R15" s="44">
        <f t="shared" si="2"/>
        <v>4.6095315193400002E-2</v>
      </c>
      <c r="S15" s="44">
        <f t="shared" si="2"/>
        <v>0</v>
      </c>
      <c r="T15" s="44">
        <f t="shared" si="2"/>
        <v>0</v>
      </c>
      <c r="U15" s="44">
        <f t="shared" si="2"/>
        <v>0</v>
      </c>
      <c r="V15" s="44">
        <f t="shared" si="2"/>
        <v>4.7958746548299999E-2</v>
      </c>
      <c r="W15" s="44">
        <f t="shared" si="2"/>
        <v>0</v>
      </c>
      <c r="X15" s="44">
        <f t="shared" si="2"/>
        <v>0</v>
      </c>
      <c r="Y15" s="44">
        <f t="shared" si="2"/>
        <v>0</v>
      </c>
      <c r="Z15" s="44">
        <f t="shared" si="2"/>
        <v>0</v>
      </c>
      <c r="AA15" s="44">
        <f t="shared" si="2"/>
        <v>0</v>
      </c>
      <c r="AB15" s="44">
        <f t="shared" si="2"/>
        <v>0</v>
      </c>
      <c r="AC15" s="44">
        <f t="shared" si="2"/>
        <v>0</v>
      </c>
      <c r="AD15" s="44">
        <f t="shared" si="2"/>
        <v>0</v>
      </c>
      <c r="AE15" s="44">
        <f t="shared" si="2"/>
        <v>0</v>
      </c>
      <c r="AF15" s="44">
        <f t="shared" si="2"/>
        <v>0.1163741548386</v>
      </c>
      <c r="AG15" s="44">
        <f t="shared" si="2"/>
        <v>0</v>
      </c>
      <c r="AH15" s="44">
        <f t="shared" si="2"/>
        <v>0</v>
      </c>
      <c r="AI15" s="44">
        <f t="shared" si="2"/>
        <v>0</v>
      </c>
      <c r="AJ15" s="44">
        <f t="shared" si="2"/>
        <v>0</v>
      </c>
      <c r="AK15" s="44">
        <f t="shared" si="2"/>
        <v>0</v>
      </c>
      <c r="AL15" s="44">
        <f t="shared" si="2"/>
        <v>0</v>
      </c>
      <c r="AM15" s="44">
        <f t="shared" si="2"/>
        <v>0</v>
      </c>
      <c r="AN15" s="44">
        <f t="shared" si="2"/>
        <v>0</v>
      </c>
      <c r="AO15" s="44">
        <f t="shared" si="2"/>
        <v>0</v>
      </c>
      <c r="AP15" s="44">
        <f t="shared" si="2"/>
        <v>0</v>
      </c>
      <c r="AQ15" s="44">
        <f t="shared" si="2"/>
        <v>0</v>
      </c>
      <c r="AR15" s="44">
        <f t="shared" si="2"/>
        <v>0</v>
      </c>
      <c r="AS15" s="44">
        <f t="shared" si="2"/>
        <v>0</v>
      </c>
      <c r="AT15" s="44">
        <f t="shared" si="2"/>
        <v>0</v>
      </c>
      <c r="AU15" s="44">
        <f t="shared" si="2"/>
        <v>0</v>
      </c>
      <c r="AV15" s="44">
        <f t="shared" si="2"/>
        <v>0.72699851280459982</v>
      </c>
      <c r="AW15" s="44">
        <f t="shared" si="2"/>
        <v>178.09250518264409</v>
      </c>
      <c r="AX15" s="44">
        <f t="shared" si="2"/>
        <v>0</v>
      </c>
      <c r="AY15" s="44">
        <f t="shared" si="2"/>
        <v>0</v>
      </c>
      <c r="AZ15" s="44">
        <f t="shared" si="2"/>
        <v>239.19226001057802</v>
      </c>
      <c r="BA15" s="44">
        <f t="shared" si="2"/>
        <v>0</v>
      </c>
      <c r="BB15" s="44">
        <f t="shared" si="2"/>
        <v>0</v>
      </c>
      <c r="BC15" s="44">
        <f t="shared" si="2"/>
        <v>0</v>
      </c>
      <c r="BD15" s="44">
        <f t="shared" si="2"/>
        <v>0</v>
      </c>
      <c r="BE15" s="44">
        <f t="shared" si="2"/>
        <v>0</v>
      </c>
      <c r="BF15" s="44">
        <f t="shared" si="2"/>
        <v>4.9008507451299997E-2</v>
      </c>
      <c r="BG15" s="44">
        <f t="shared" si="2"/>
        <v>11.020778719322401</v>
      </c>
      <c r="BH15" s="44">
        <f t="shared" si="2"/>
        <v>0</v>
      </c>
      <c r="BI15" s="44">
        <f t="shared" si="2"/>
        <v>0</v>
      </c>
      <c r="BJ15" s="44">
        <f t="shared" si="2"/>
        <v>10.448543582580204</v>
      </c>
      <c r="BK15" s="46">
        <f>SUM(C15:BJ15)</f>
        <v>531.01344254954051</v>
      </c>
    </row>
    <row r="16" spans="1:63">
      <c r="A16" s="6"/>
      <c r="B16" s="11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2"/>
    </row>
    <row r="17" spans="1:63">
      <c r="A17" s="6" t="s">
        <v>81</v>
      </c>
      <c r="B17" s="10" t="s">
        <v>10</v>
      </c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4"/>
    </row>
    <row r="18" spans="1:63">
      <c r="A18" s="6"/>
      <c r="B18" s="11" t="s">
        <v>39</v>
      </c>
      <c r="C18" s="44"/>
      <c r="D18" s="41"/>
      <c r="E18" s="41"/>
      <c r="F18" s="41"/>
      <c r="G18" s="43"/>
      <c r="H18" s="44"/>
      <c r="I18" s="41"/>
      <c r="J18" s="41"/>
      <c r="K18" s="41"/>
      <c r="L18" s="43"/>
      <c r="M18" s="44"/>
      <c r="N18" s="41"/>
      <c r="O18" s="41"/>
      <c r="P18" s="41"/>
      <c r="Q18" s="43"/>
      <c r="R18" s="44"/>
      <c r="S18" s="41"/>
      <c r="T18" s="41"/>
      <c r="U18" s="41"/>
      <c r="V18" s="43"/>
      <c r="W18" s="44"/>
      <c r="X18" s="41"/>
      <c r="Y18" s="41"/>
      <c r="Z18" s="41"/>
      <c r="AA18" s="43"/>
      <c r="AB18" s="44"/>
      <c r="AC18" s="41"/>
      <c r="AD18" s="41"/>
      <c r="AE18" s="41"/>
      <c r="AF18" s="43"/>
      <c r="AG18" s="44"/>
      <c r="AH18" s="41"/>
      <c r="AI18" s="41"/>
      <c r="AJ18" s="41"/>
      <c r="AK18" s="43"/>
      <c r="AL18" s="44"/>
      <c r="AM18" s="41"/>
      <c r="AN18" s="41"/>
      <c r="AO18" s="41"/>
      <c r="AP18" s="43"/>
      <c r="AQ18" s="44"/>
      <c r="AR18" s="41"/>
      <c r="AS18" s="41"/>
      <c r="AT18" s="41"/>
      <c r="AU18" s="43"/>
      <c r="AV18" s="44"/>
      <c r="AW18" s="41"/>
      <c r="AX18" s="41"/>
      <c r="AY18" s="41"/>
      <c r="AZ18" s="43"/>
      <c r="BA18" s="44"/>
      <c r="BB18" s="41"/>
      <c r="BC18" s="41"/>
      <c r="BD18" s="41"/>
      <c r="BE18" s="43"/>
      <c r="BF18" s="44"/>
      <c r="BG18" s="41"/>
      <c r="BH18" s="41"/>
      <c r="BI18" s="41"/>
      <c r="BJ18" s="43"/>
      <c r="BK18" s="46"/>
    </row>
    <row r="19" spans="1:63">
      <c r="A19" s="6"/>
      <c r="B19" s="11" t="s">
        <v>106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1.6620009676E-3</v>
      </c>
      <c r="I19" s="44">
        <v>173.95610129032229</v>
      </c>
      <c r="J19" s="44">
        <v>0</v>
      </c>
      <c r="K19" s="44">
        <v>0</v>
      </c>
      <c r="L19" s="44">
        <v>3.4403420032257004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27.7000161290322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0.4908057480959</v>
      </c>
      <c r="AW19" s="44">
        <v>14.269245741935098</v>
      </c>
      <c r="AX19" s="44">
        <v>0</v>
      </c>
      <c r="AY19" s="44">
        <v>0</v>
      </c>
      <c r="AZ19" s="44">
        <v>13.019299277062897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8.0987610967600016E-2</v>
      </c>
      <c r="BG19" s="44">
        <v>0</v>
      </c>
      <c r="BH19" s="44">
        <v>0</v>
      </c>
      <c r="BI19" s="44">
        <v>0</v>
      </c>
      <c r="BJ19" s="44">
        <v>9.1003104516000008E-3</v>
      </c>
      <c r="BK19" s="46">
        <f>SUM(C19:BJ19)</f>
        <v>232.96756011206091</v>
      </c>
    </row>
    <row r="20" spans="1:63">
      <c r="A20" s="6"/>
      <c r="B20" s="11" t="s">
        <v>107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6">
        <f>SUM(C20:BJ20)</f>
        <v>0</v>
      </c>
    </row>
    <row r="21" spans="1:63">
      <c r="A21" s="6"/>
      <c r="B21" s="11" t="s">
        <v>108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6.6324870966999998E-3</v>
      </c>
      <c r="I21" s="44">
        <v>64.114041935483812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0.21887641554779999</v>
      </c>
      <c r="AW21" s="44">
        <v>6.512116490322299</v>
      </c>
      <c r="AX21" s="44">
        <v>0</v>
      </c>
      <c r="AY21" s="44">
        <v>0</v>
      </c>
      <c r="AZ21" s="44">
        <v>13.089684151450498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7.7457215451399997E-2</v>
      </c>
      <c r="BG21" s="44">
        <v>0</v>
      </c>
      <c r="BH21" s="44">
        <v>0</v>
      </c>
      <c r="BI21" s="44">
        <v>0</v>
      </c>
      <c r="BJ21" s="44">
        <v>0.16500295161280001</v>
      </c>
      <c r="BK21" s="46">
        <f t="shared" ref="BK21:BK87" si="3">SUM(C21:BJ21)</f>
        <v>84.18381164696531</v>
      </c>
    </row>
    <row r="22" spans="1:63">
      <c r="A22" s="6"/>
      <c r="B22" s="11" t="s">
        <v>109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6">
        <f t="shared" si="3"/>
        <v>0</v>
      </c>
    </row>
    <row r="23" spans="1:63">
      <c r="A23" s="6"/>
      <c r="B23" s="11" t="s">
        <v>110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6.45790369354E-2</v>
      </c>
      <c r="I23" s="44">
        <v>113.97924040322491</v>
      </c>
      <c r="J23" s="44">
        <v>0</v>
      </c>
      <c r="K23" s="44">
        <v>0</v>
      </c>
      <c r="L23" s="44">
        <v>0.68442740000000002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46.3644367741935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0.53266799619200011</v>
      </c>
      <c r="AW23" s="44">
        <v>53.186561186064004</v>
      </c>
      <c r="AX23" s="44">
        <v>0</v>
      </c>
      <c r="AY23" s="44">
        <v>0</v>
      </c>
      <c r="AZ23" s="44">
        <v>15.348290532902599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1.1009896774000002E-3</v>
      </c>
      <c r="BG23" s="44">
        <v>0</v>
      </c>
      <c r="BH23" s="44">
        <v>0</v>
      </c>
      <c r="BI23" s="44">
        <v>0</v>
      </c>
      <c r="BJ23" s="44">
        <v>0</v>
      </c>
      <c r="BK23" s="46">
        <f t="shared" si="3"/>
        <v>230.16130431918984</v>
      </c>
    </row>
    <row r="24" spans="1:63">
      <c r="A24" s="6"/>
      <c r="B24" s="11" t="s">
        <v>111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6">
        <f t="shared" si="3"/>
        <v>0</v>
      </c>
    </row>
    <row r="25" spans="1:63">
      <c r="A25" s="6"/>
      <c r="B25" s="11" t="s">
        <v>112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2.975110645E-3</v>
      </c>
      <c r="I25" s="44">
        <v>17.283976129032197</v>
      </c>
      <c r="J25" s="44">
        <v>0</v>
      </c>
      <c r="K25" s="44">
        <v>0</v>
      </c>
      <c r="L25" s="44">
        <v>5.6936645523869993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1.4167193548387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1.80521622577E-2</v>
      </c>
      <c r="AW25" s="44">
        <v>4.2545471612902004</v>
      </c>
      <c r="AX25" s="44">
        <v>0</v>
      </c>
      <c r="AY25" s="44">
        <v>0</v>
      </c>
      <c r="AZ25" s="44">
        <v>0.9887725806448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6">
        <f t="shared" si="3"/>
        <v>29.658707051095597</v>
      </c>
    </row>
    <row r="26" spans="1:63">
      <c r="A26" s="6"/>
      <c r="B26" s="11" t="s">
        <v>113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2.0381742419299999E-2</v>
      </c>
      <c r="I26" s="44">
        <v>220.34316129032212</v>
      </c>
      <c r="J26" s="44">
        <v>0</v>
      </c>
      <c r="K26" s="44">
        <v>0</v>
      </c>
      <c r="L26" s="44">
        <v>22.386865187096603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77.120106451612898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8.0783942257800001E-2</v>
      </c>
      <c r="AW26" s="44">
        <v>37.113863193451401</v>
      </c>
      <c r="AX26" s="44">
        <v>0</v>
      </c>
      <c r="AY26" s="44">
        <v>0</v>
      </c>
      <c r="AZ26" s="44">
        <v>36.453147779322002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8.2373637095999996E-3</v>
      </c>
      <c r="BG26" s="44">
        <v>0</v>
      </c>
      <c r="BH26" s="44">
        <v>0</v>
      </c>
      <c r="BI26" s="44">
        <v>0</v>
      </c>
      <c r="BJ26" s="44">
        <v>0</v>
      </c>
      <c r="BK26" s="46">
        <f t="shared" si="3"/>
        <v>393.52654695019174</v>
      </c>
    </row>
    <row r="27" spans="1:63">
      <c r="A27" s="6"/>
      <c r="B27" s="11" t="s">
        <v>114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4.4634537096600001E-2</v>
      </c>
      <c r="I27" s="44">
        <v>75.7680096774193</v>
      </c>
      <c r="J27" s="44">
        <v>0</v>
      </c>
      <c r="K27" s="44">
        <v>0</v>
      </c>
      <c r="L27" s="44">
        <v>2.3608872580644999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5.4904354838000002E-3</v>
      </c>
      <c r="S27" s="44">
        <v>21.961741935483801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0.14261014451600001</v>
      </c>
      <c r="AW27" s="44">
        <v>7.4910712638708006</v>
      </c>
      <c r="AX27" s="44">
        <v>0</v>
      </c>
      <c r="AY27" s="44">
        <v>0</v>
      </c>
      <c r="AZ27" s="44">
        <v>2.3401689761283997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9.2816709677000005E-3</v>
      </c>
      <c r="BG27" s="44">
        <v>0</v>
      </c>
      <c r="BH27" s="44">
        <v>0</v>
      </c>
      <c r="BI27" s="44">
        <v>0</v>
      </c>
      <c r="BJ27" s="44">
        <v>0</v>
      </c>
      <c r="BK27" s="46">
        <f t="shared" si="3"/>
        <v>110.12389589903088</v>
      </c>
    </row>
    <row r="28" spans="1:63">
      <c r="A28" s="6"/>
      <c r="B28" s="11" t="s">
        <v>115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4.0979722903100001E-2</v>
      </c>
      <c r="I28" s="44">
        <v>135.32074274193531</v>
      </c>
      <c r="J28" s="44">
        <v>0</v>
      </c>
      <c r="K28" s="44">
        <v>0</v>
      </c>
      <c r="L28" s="44">
        <v>34.274987803580494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49.307153225806296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0.35167115612900002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0.19551636174129999</v>
      </c>
      <c r="AW28" s="44">
        <v>7.9289541754836002</v>
      </c>
      <c r="AX28" s="44">
        <v>0</v>
      </c>
      <c r="AY28" s="44">
        <v>0</v>
      </c>
      <c r="AZ28" s="44">
        <v>14.4025813538381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9.2947911290000001E-3</v>
      </c>
      <c r="BG28" s="44">
        <v>0</v>
      </c>
      <c r="BH28" s="44">
        <v>0</v>
      </c>
      <c r="BI28" s="44">
        <v>0</v>
      </c>
      <c r="BJ28" s="44">
        <v>0</v>
      </c>
      <c r="BK28" s="46">
        <f t="shared" si="3"/>
        <v>241.8318813325462</v>
      </c>
    </row>
    <row r="29" spans="1:63">
      <c r="A29" s="6"/>
      <c r="B29" s="11" t="s">
        <v>116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1.32387016129E-2</v>
      </c>
      <c r="I29" s="44">
        <v>43.121189677419203</v>
      </c>
      <c r="J29" s="44">
        <v>0</v>
      </c>
      <c r="K29" s="44">
        <v>0</v>
      </c>
      <c r="L29" s="44">
        <v>7.943220967741901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2.6477403225806002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0.2854537548387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5.8147987095999998E-3</v>
      </c>
      <c r="AW29" s="44">
        <v>7.92927096774E-2</v>
      </c>
      <c r="AX29" s="44">
        <v>0</v>
      </c>
      <c r="AY29" s="44">
        <v>0</v>
      </c>
      <c r="AZ29" s="44">
        <v>6.8733563838708003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4.5989771611999993E-3</v>
      </c>
      <c r="BG29" s="44">
        <v>0</v>
      </c>
      <c r="BH29" s="44">
        <v>0</v>
      </c>
      <c r="BI29" s="44">
        <v>0</v>
      </c>
      <c r="BJ29" s="44">
        <v>2.3787812903225003</v>
      </c>
      <c r="BK29" s="46">
        <f t="shared" si="3"/>
        <v>63.352687583934802</v>
      </c>
    </row>
    <row r="30" spans="1:63">
      <c r="A30" s="6"/>
      <c r="B30" s="11" t="s">
        <v>117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0.12713791961269999</v>
      </c>
      <c r="I30" s="44">
        <v>18.178954838709501</v>
      </c>
      <c r="J30" s="44">
        <v>0</v>
      </c>
      <c r="K30" s="44">
        <v>0</v>
      </c>
      <c r="L30" s="44">
        <v>3.2674385171611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0.27370145161289999</v>
      </c>
      <c r="AD30" s="44">
        <v>0</v>
      </c>
      <c r="AE30" s="44">
        <v>0</v>
      </c>
      <c r="AF30" s="44">
        <v>0.93042005767730007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2.3356350587713983</v>
      </c>
      <c r="AW30" s="44">
        <v>35.050841142321808</v>
      </c>
      <c r="AX30" s="44">
        <v>0</v>
      </c>
      <c r="AY30" s="44">
        <v>0</v>
      </c>
      <c r="AZ30" s="44">
        <v>71.452297041189581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2.2990921935399998E-2</v>
      </c>
      <c r="BG30" s="44">
        <v>0.10400655161280001</v>
      </c>
      <c r="BH30" s="44">
        <v>0</v>
      </c>
      <c r="BI30" s="44">
        <v>0</v>
      </c>
      <c r="BJ30" s="44">
        <v>0.66235751290310008</v>
      </c>
      <c r="BK30" s="46">
        <f t="shared" si="3"/>
        <v>132.40578101350758</v>
      </c>
    </row>
    <row r="31" spans="1:63">
      <c r="A31" s="6"/>
      <c r="B31" s="11" t="s">
        <v>118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4.702488322569999E-2</v>
      </c>
      <c r="I31" s="44">
        <v>366.35664838709579</v>
      </c>
      <c r="J31" s="44">
        <v>0</v>
      </c>
      <c r="K31" s="44">
        <v>0</v>
      </c>
      <c r="L31" s="44">
        <v>0.9295616451612001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2.2965640645161001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0.1183744936451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1.3954818548382</v>
      </c>
      <c r="AW31" s="44">
        <v>3.7560462151287997</v>
      </c>
      <c r="AX31" s="44">
        <v>0</v>
      </c>
      <c r="AY31" s="44">
        <v>0</v>
      </c>
      <c r="AZ31" s="44">
        <v>14.750370432806099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1.0911290322499999E-2</v>
      </c>
      <c r="BG31" s="44">
        <v>0</v>
      </c>
      <c r="BH31" s="44">
        <v>0</v>
      </c>
      <c r="BI31" s="44">
        <v>0</v>
      </c>
      <c r="BJ31" s="44">
        <v>0</v>
      </c>
      <c r="BK31" s="46">
        <f t="shared" si="3"/>
        <v>389.66098326673938</v>
      </c>
    </row>
    <row r="32" spans="1:63">
      <c r="A32" s="6"/>
      <c r="B32" s="11" t="s">
        <v>119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0.19319463754809996</v>
      </c>
      <c r="I32" s="44">
        <v>1.7824632054837002</v>
      </c>
      <c r="J32" s="44">
        <v>0</v>
      </c>
      <c r="K32" s="44">
        <v>0</v>
      </c>
      <c r="L32" s="44">
        <v>5.1942100313545003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5.5201709670000003E-4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2.4261950811612003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1.8071101622554</v>
      </c>
      <c r="AW32" s="44">
        <v>9.6122328835798996</v>
      </c>
      <c r="AX32" s="44">
        <v>0</v>
      </c>
      <c r="AY32" s="44">
        <v>0</v>
      </c>
      <c r="AZ32" s="44">
        <v>49.247669741867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0.30118310967710005</v>
      </c>
      <c r="BG32" s="44">
        <v>0.1097517741935</v>
      </c>
      <c r="BH32" s="44">
        <v>0</v>
      </c>
      <c r="BI32" s="44">
        <v>0</v>
      </c>
      <c r="BJ32" s="44">
        <v>4.6386587362901999</v>
      </c>
      <c r="BK32" s="46">
        <f t="shared" si="3"/>
        <v>75.313221380507301</v>
      </c>
    </row>
    <row r="33" spans="1:63">
      <c r="A33" s="6"/>
      <c r="B33" s="11" t="s">
        <v>120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1.0589659193399999E-2</v>
      </c>
      <c r="I33" s="44">
        <v>0</v>
      </c>
      <c r="J33" s="44">
        <v>0</v>
      </c>
      <c r="K33" s="44">
        <v>0</v>
      </c>
      <c r="L33" s="44">
        <v>0.32326328064509996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1.05699729677E-2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2.1242582274188</v>
      </c>
      <c r="AW33" s="44">
        <v>7.4432233451612007</v>
      </c>
      <c r="AX33" s="44">
        <v>0</v>
      </c>
      <c r="AY33" s="44">
        <v>0</v>
      </c>
      <c r="AZ33" s="44">
        <v>42.000412148709195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2.4241936774099998E-2</v>
      </c>
      <c r="BG33" s="44">
        <v>0</v>
      </c>
      <c r="BH33" s="44">
        <v>0</v>
      </c>
      <c r="BI33" s="44">
        <v>0</v>
      </c>
      <c r="BJ33" s="44">
        <v>0</v>
      </c>
      <c r="BK33" s="46">
        <f t="shared" si="3"/>
        <v>51.936558570869494</v>
      </c>
    </row>
    <row r="34" spans="1:63">
      <c r="A34" s="6"/>
      <c r="B34" s="11" t="s">
        <v>121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0.1173417637094</v>
      </c>
      <c r="I34" s="44">
        <v>5.4577564516128998</v>
      </c>
      <c r="J34" s="44">
        <v>0</v>
      </c>
      <c r="K34" s="44">
        <v>0</v>
      </c>
      <c r="L34" s="44">
        <v>2.8058719957093001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5.1124403520636994</v>
      </c>
      <c r="AW34" s="44">
        <v>0.59832051612880011</v>
      </c>
      <c r="AX34" s="44">
        <v>0</v>
      </c>
      <c r="AY34" s="44">
        <v>0</v>
      </c>
      <c r="AZ34" s="44">
        <v>20.64148735041751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2.7196387095999998E-3</v>
      </c>
      <c r="BG34" s="44">
        <v>0</v>
      </c>
      <c r="BH34" s="44">
        <v>0</v>
      </c>
      <c r="BI34" s="44">
        <v>0</v>
      </c>
      <c r="BJ34" s="44">
        <v>0</v>
      </c>
      <c r="BK34" s="46">
        <f t="shared" si="3"/>
        <v>34.73593806835121</v>
      </c>
    </row>
    <row r="35" spans="1:63">
      <c r="A35" s="6"/>
      <c r="B35" s="11" t="s">
        <v>122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1.3358449419299999E-2</v>
      </c>
      <c r="I35" s="44">
        <v>53.889230774161099</v>
      </c>
      <c r="J35" s="44">
        <v>0</v>
      </c>
      <c r="K35" s="44">
        <v>0</v>
      </c>
      <c r="L35" s="44">
        <v>0.51218950483859993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0.44649908932250004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1.6538677774100001E-2</v>
      </c>
      <c r="AW35" s="44">
        <v>49.727477636096495</v>
      </c>
      <c r="AX35" s="44">
        <v>0</v>
      </c>
      <c r="AY35" s="44">
        <v>0</v>
      </c>
      <c r="AZ35" s="44">
        <v>20.196205346128799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6">
        <f t="shared" si="3"/>
        <v>124.80149947774089</v>
      </c>
    </row>
    <row r="36" spans="1:63">
      <c r="A36" s="6"/>
      <c r="B36" s="11" t="s">
        <v>123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1.5221161774E-2</v>
      </c>
      <c r="I36" s="44">
        <v>101.79504854838679</v>
      </c>
      <c r="J36" s="44">
        <v>0</v>
      </c>
      <c r="K36" s="44">
        <v>0</v>
      </c>
      <c r="L36" s="44">
        <v>54.097476401322496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4.3548683870000002E-3</v>
      </c>
      <c r="S36" s="44">
        <v>0</v>
      </c>
      <c r="T36" s="44">
        <v>0</v>
      </c>
      <c r="U36" s="44">
        <v>0</v>
      </c>
      <c r="V36" s="44">
        <v>0.54435854838699993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1.35955846774E-2</v>
      </c>
      <c r="AC36" s="44">
        <v>0</v>
      </c>
      <c r="AD36" s="44">
        <v>0</v>
      </c>
      <c r="AE36" s="44">
        <v>0</v>
      </c>
      <c r="AF36" s="44">
        <v>5.4382338709677001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0.22784568445119999</v>
      </c>
      <c r="AW36" s="44">
        <v>33.0100795967737</v>
      </c>
      <c r="AX36" s="44">
        <v>0</v>
      </c>
      <c r="AY36" s="44">
        <v>0</v>
      </c>
      <c r="AZ36" s="44">
        <v>10.276188528418599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7.5047627417999998E-3</v>
      </c>
      <c r="BG36" s="44">
        <v>0</v>
      </c>
      <c r="BH36" s="44">
        <v>0</v>
      </c>
      <c r="BI36" s="44">
        <v>0</v>
      </c>
      <c r="BJ36" s="44">
        <v>0</v>
      </c>
      <c r="BK36" s="46">
        <f t="shared" si="3"/>
        <v>205.4299075562877</v>
      </c>
    </row>
    <row r="37" spans="1:63">
      <c r="A37" s="6"/>
      <c r="B37" s="11" t="s">
        <v>163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3.7715991677300005E-2</v>
      </c>
      <c r="I37" s="44">
        <v>1.1028067741934999</v>
      </c>
      <c r="J37" s="44">
        <v>0</v>
      </c>
      <c r="K37" s="44">
        <v>0</v>
      </c>
      <c r="L37" s="44">
        <v>0.22082366841920001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4.4112270966999998E-3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1.6325296674493996</v>
      </c>
      <c r="AW37" s="44">
        <v>5.4948936580639991</v>
      </c>
      <c r="AX37" s="44">
        <v>0</v>
      </c>
      <c r="AY37" s="44">
        <v>0</v>
      </c>
      <c r="AZ37" s="44">
        <v>28.531124039675014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8.3398910580399985E-2</v>
      </c>
      <c r="BG37" s="44">
        <v>0.43871406451610001</v>
      </c>
      <c r="BH37" s="44">
        <v>0</v>
      </c>
      <c r="BI37" s="44">
        <v>0</v>
      </c>
      <c r="BJ37" s="44">
        <v>0.4935533225805</v>
      </c>
      <c r="BK37" s="46">
        <f t="shared" si="3"/>
        <v>38.039971324252114</v>
      </c>
    </row>
    <row r="38" spans="1:63">
      <c r="A38" s="6"/>
      <c r="B38" s="11" t="s">
        <v>164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0.1038435263223</v>
      </c>
      <c r="I38" s="44">
        <v>4.3449174193500001E-2</v>
      </c>
      <c r="J38" s="44">
        <v>0</v>
      </c>
      <c r="K38" s="44">
        <v>0</v>
      </c>
      <c r="L38" s="44">
        <v>0.1152056232903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1.3409641403847998</v>
      </c>
      <c r="AW38" s="44">
        <v>9.6596164525480006</v>
      </c>
      <c r="AX38" s="44">
        <v>0</v>
      </c>
      <c r="AY38" s="44">
        <v>0</v>
      </c>
      <c r="AZ38" s="44">
        <v>24.725254019448506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8.871008028989999E-2</v>
      </c>
      <c r="BG38" s="44">
        <v>0</v>
      </c>
      <c r="BH38" s="44">
        <v>0</v>
      </c>
      <c r="BI38" s="44">
        <v>0</v>
      </c>
      <c r="BJ38" s="44">
        <v>3.7167013935483002</v>
      </c>
      <c r="BK38" s="46">
        <f t="shared" si="3"/>
        <v>39.793744410025603</v>
      </c>
    </row>
    <row r="39" spans="1:63">
      <c r="A39" s="6"/>
      <c r="B39" s="11" t="s">
        <v>124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1.2198009677E-3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0.23786118870959999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1.2984711939974003</v>
      </c>
      <c r="AW39" s="44">
        <v>6.1607120665480002</v>
      </c>
      <c r="AX39" s="44">
        <v>0</v>
      </c>
      <c r="AY39" s="44">
        <v>0</v>
      </c>
      <c r="AZ39" s="44">
        <v>28.4973297763514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8.49028761608E-2</v>
      </c>
      <c r="BG39" s="44">
        <v>0</v>
      </c>
      <c r="BH39" s="44">
        <v>0</v>
      </c>
      <c r="BI39" s="44">
        <v>0</v>
      </c>
      <c r="BJ39" s="44">
        <v>1.5918158667739999</v>
      </c>
      <c r="BK39" s="46">
        <f t="shared" si="3"/>
        <v>37.872312769508895</v>
      </c>
    </row>
    <row r="40" spans="1:63">
      <c r="A40" s="6"/>
      <c r="B40" s="11" t="s">
        <v>125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0.1752209917741</v>
      </c>
      <c r="I40" s="44">
        <v>10.694680048387001</v>
      </c>
      <c r="J40" s="44">
        <v>0</v>
      </c>
      <c r="K40" s="44">
        <v>0</v>
      </c>
      <c r="L40" s="44">
        <v>0.99251566129010005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3.9862139741800001E-2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1.5772941935400003E-2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0.58146096774190004</v>
      </c>
      <c r="AN40" s="44">
        <v>0</v>
      </c>
      <c r="AO40" s="44">
        <v>0</v>
      </c>
      <c r="AP40" s="44">
        <v>0.23258438709669998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1.2543570188040998</v>
      </c>
      <c r="AW40" s="44">
        <v>34.981491918870589</v>
      </c>
      <c r="AX40" s="44">
        <v>0</v>
      </c>
      <c r="AY40" s="44">
        <v>0</v>
      </c>
      <c r="AZ40" s="44">
        <v>41.553993534996003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9.4197004354399996E-2</v>
      </c>
      <c r="BG40" s="44">
        <v>9.4196676774191985</v>
      </c>
      <c r="BH40" s="44">
        <v>0</v>
      </c>
      <c r="BI40" s="44">
        <v>0</v>
      </c>
      <c r="BJ40" s="44">
        <v>0.19769672903219998</v>
      </c>
      <c r="BK40" s="46">
        <f t="shared" si="3"/>
        <v>100.2335010214435</v>
      </c>
    </row>
    <row r="41" spans="1:63">
      <c r="A41" s="6"/>
      <c r="B41" s="11" t="s">
        <v>126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8.7334709806299995E-2</v>
      </c>
      <c r="I41" s="44">
        <v>9.1777439354836012</v>
      </c>
      <c r="J41" s="44">
        <v>0</v>
      </c>
      <c r="K41" s="44">
        <v>0</v>
      </c>
      <c r="L41" s="44">
        <v>1.8526766786127999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5.8456967741899998E-2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1.3794461350967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0.1163861935483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1.1139510476765999</v>
      </c>
      <c r="AW41" s="44">
        <v>8.5824331592254008</v>
      </c>
      <c r="AX41" s="44">
        <v>0</v>
      </c>
      <c r="AY41" s="44">
        <v>0</v>
      </c>
      <c r="AZ41" s="44">
        <v>16.061947295256697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0.16061294709660001</v>
      </c>
      <c r="BG41" s="44">
        <v>0</v>
      </c>
      <c r="BH41" s="44">
        <v>0</v>
      </c>
      <c r="BI41" s="44">
        <v>0</v>
      </c>
      <c r="BJ41" s="44">
        <v>0</v>
      </c>
      <c r="BK41" s="46">
        <f t="shared" si="3"/>
        <v>38.590989069544896</v>
      </c>
    </row>
    <row r="42" spans="1:63">
      <c r="A42" s="6"/>
      <c r="B42" s="11" t="s">
        <v>127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6.6743493677300009E-2</v>
      </c>
      <c r="I42" s="44">
        <v>34.111012741935298</v>
      </c>
      <c r="J42" s="44">
        <v>0</v>
      </c>
      <c r="K42" s="44">
        <v>0</v>
      </c>
      <c r="L42" s="44">
        <v>9.3717970161288999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1.16419838709E-2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2.437080126258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5.3769354887727996</v>
      </c>
      <c r="AW42" s="44">
        <v>27.9224515161286</v>
      </c>
      <c r="AX42" s="44">
        <v>0</v>
      </c>
      <c r="AY42" s="44">
        <v>0</v>
      </c>
      <c r="AZ42" s="44">
        <v>22.045068895514902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44">
        <v>3.31905080322E-2</v>
      </c>
      <c r="BG42" s="44">
        <v>0</v>
      </c>
      <c r="BH42" s="44">
        <v>0</v>
      </c>
      <c r="BI42" s="44">
        <v>0</v>
      </c>
      <c r="BJ42" s="44">
        <v>0</v>
      </c>
      <c r="BK42" s="46">
        <f t="shared" si="3"/>
        <v>101.37592177031891</v>
      </c>
    </row>
    <row r="43" spans="1:63">
      <c r="A43" s="6"/>
      <c r="B43" s="11" t="s">
        <v>128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4.6684825806400002E-2</v>
      </c>
      <c r="I43" s="44">
        <v>7.7061305815481997</v>
      </c>
      <c r="J43" s="44">
        <v>0</v>
      </c>
      <c r="K43" s="44">
        <v>0</v>
      </c>
      <c r="L43" s="44">
        <v>0.99205254838690005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5.9901134193500002E-2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0.46535870967739995</v>
      </c>
      <c r="AD43" s="44">
        <v>0</v>
      </c>
      <c r="AE43" s="44">
        <v>0</v>
      </c>
      <c r="AF43" s="44">
        <v>2.8410149225804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0.24393671703149994</v>
      </c>
      <c r="AW43" s="44">
        <v>3.8159414193546004</v>
      </c>
      <c r="AX43" s="44">
        <v>0</v>
      </c>
      <c r="AY43" s="44">
        <v>0</v>
      </c>
      <c r="AZ43" s="44">
        <v>11.7782337784185</v>
      </c>
      <c r="BA43" s="44">
        <v>0</v>
      </c>
      <c r="BB43" s="44">
        <v>0</v>
      </c>
      <c r="BC43" s="44">
        <v>0</v>
      </c>
      <c r="BD43" s="44">
        <v>0</v>
      </c>
      <c r="BE43" s="44">
        <v>0</v>
      </c>
      <c r="BF43" s="44">
        <v>4.6535870967000003E-3</v>
      </c>
      <c r="BG43" s="44">
        <v>0</v>
      </c>
      <c r="BH43" s="44">
        <v>0</v>
      </c>
      <c r="BI43" s="44">
        <v>0</v>
      </c>
      <c r="BJ43" s="44">
        <v>0</v>
      </c>
      <c r="BK43" s="46">
        <f t="shared" si="3"/>
        <v>27.9539082240941</v>
      </c>
    </row>
    <row r="44" spans="1:63">
      <c r="A44" s="6"/>
      <c r="B44" s="11" t="s">
        <v>129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0.10498949454830001</v>
      </c>
      <c r="I44" s="44">
        <v>9.2101703225806002</v>
      </c>
      <c r="J44" s="44">
        <v>0</v>
      </c>
      <c r="K44" s="44">
        <v>0</v>
      </c>
      <c r="L44" s="44">
        <v>0.50425682516110004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0.22921464516119999</v>
      </c>
      <c r="AD44" s="44">
        <v>0</v>
      </c>
      <c r="AE44" s="44">
        <v>0</v>
      </c>
      <c r="AF44" s="44">
        <v>1.7764135000000001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0.67240550796639997</v>
      </c>
      <c r="AW44" s="44">
        <v>12.095656825160802</v>
      </c>
      <c r="AX44" s="44">
        <v>0</v>
      </c>
      <c r="AY44" s="44">
        <v>0</v>
      </c>
      <c r="AZ44" s="44">
        <v>22.142959257095807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44">
        <v>1.1460732258000001E-3</v>
      </c>
      <c r="BG44" s="44">
        <v>0</v>
      </c>
      <c r="BH44" s="44">
        <v>0</v>
      </c>
      <c r="BI44" s="44">
        <v>0</v>
      </c>
      <c r="BJ44" s="44">
        <v>0</v>
      </c>
      <c r="BK44" s="46">
        <f t="shared" si="3"/>
        <v>46.737212450900003</v>
      </c>
    </row>
    <row r="45" spans="1:63">
      <c r="A45" s="6"/>
      <c r="B45" s="11" t="s">
        <v>130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9.1762404548299981E-2</v>
      </c>
      <c r="I45" s="44">
        <v>0</v>
      </c>
      <c r="J45" s="44">
        <v>0</v>
      </c>
      <c r="K45" s="44">
        <v>0</v>
      </c>
      <c r="L45" s="44">
        <v>0.17401214516119998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1.7182421580499999E-2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0.86500427419340009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11.203343877353101</v>
      </c>
      <c r="AW45" s="44">
        <v>16.494132168128701</v>
      </c>
      <c r="AX45" s="44">
        <v>0</v>
      </c>
      <c r="AY45" s="44">
        <v>0</v>
      </c>
      <c r="AZ45" s="44">
        <v>28.1033585178693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5.9962096322299999E-2</v>
      </c>
      <c r="BG45" s="44">
        <v>0</v>
      </c>
      <c r="BH45" s="44">
        <v>0</v>
      </c>
      <c r="BI45" s="44">
        <v>0</v>
      </c>
      <c r="BJ45" s="44">
        <v>0.14135323170960001</v>
      </c>
      <c r="BK45" s="46">
        <f t="shared" si="3"/>
        <v>57.150111136866407</v>
      </c>
    </row>
    <row r="46" spans="1:63">
      <c r="A46" s="6"/>
      <c r="B46" s="11" t="s">
        <v>131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0.13130539080630002</v>
      </c>
      <c r="I46" s="44">
        <v>0</v>
      </c>
      <c r="J46" s="44">
        <v>0</v>
      </c>
      <c r="K46" s="44">
        <v>0</v>
      </c>
      <c r="L46" s="44">
        <v>1.1947609959676999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5.0952431709399996E-2</v>
      </c>
      <c r="AW46" s="44">
        <v>0.56238887096769996</v>
      </c>
      <c r="AX46" s="44">
        <v>0</v>
      </c>
      <c r="AY46" s="44">
        <v>0</v>
      </c>
      <c r="AZ46" s="44">
        <v>5.0927410442574992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0</v>
      </c>
      <c r="BG46" s="44">
        <v>0</v>
      </c>
      <c r="BH46" s="44">
        <v>0</v>
      </c>
      <c r="BI46" s="44">
        <v>0</v>
      </c>
      <c r="BJ46" s="44">
        <v>0</v>
      </c>
      <c r="BK46" s="46">
        <f t="shared" si="3"/>
        <v>7.0321487337085991</v>
      </c>
    </row>
    <row r="47" spans="1:63">
      <c r="A47" s="6"/>
      <c r="B47" s="11" t="s">
        <v>132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3.3147741935400002E-2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0.16573870967740001</v>
      </c>
      <c r="AC47" s="44">
        <v>0.51531025390310004</v>
      </c>
      <c r="AD47" s="44">
        <v>0</v>
      </c>
      <c r="AE47" s="44">
        <v>0</v>
      </c>
      <c r="AF47" s="44">
        <v>0.43920758064510002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44">
        <v>0.28347005503039996</v>
      </c>
      <c r="AW47" s="44">
        <v>2.3501749032255002</v>
      </c>
      <c r="AX47" s="44">
        <v>0</v>
      </c>
      <c r="AY47" s="44">
        <v>0</v>
      </c>
      <c r="AZ47" s="44">
        <v>7.6546171800948022</v>
      </c>
      <c r="BA47" s="44">
        <v>0</v>
      </c>
      <c r="BB47" s="44">
        <v>0</v>
      </c>
      <c r="BC47" s="44">
        <v>0</v>
      </c>
      <c r="BD47" s="44">
        <v>0</v>
      </c>
      <c r="BE47" s="44">
        <v>0</v>
      </c>
      <c r="BF47" s="44">
        <v>1.47836762256E-2</v>
      </c>
      <c r="BG47" s="44">
        <v>0</v>
      </c>
      <c r="BH47" s="44">
        <v>0</v>
      </c>
      <c r="BI47" s="44">
        <v>0</v>
      </c>
      <c r="BJ47" s="44">
        <v>6.0767516128900002E-2</v>
      </c>
      <c r="BK47" s="46">
        <f t="shared" si="3"/>
        <v>11.517217616866201</v>
      </c>
    </row>
    <row r="48" spans="1:63">
      <c r="A48" s="6"/>
      <c r="B48" s="11" t="s">
        <v>165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9.5599891612599991E-2</v>
      </c>
      <c r="I48" s="44">
        <v>1.9185758064516001</v>
      </c>
      <c r="J48" s="44">
        <v>0</v>
      </c>
      <c r="K48" s="44">
        <v>0</v>
      </c>
      <c r="L48" s="44">
        <v>6.1490131023224999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0.43603832258059999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1.0665788909981002</v>
      </c>
      <c r="AW48" s="44">
        <v>12.125371866902702</v>
      </c>
      <c r="AX48" s="44">
        <v>0</v>
      </c>
      <c r="AY48" s="44">
        <v>0</v>
      </c>
      <c r="AZ48" s="44">
        <v>41.46599583373888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0.1382529003223</v>
      </c>
      <c r="BG48" s="44">
        <v>0</v>
      </c>
      <c r="BH48" s="44">
        <v>0</v>
      </c>
      <c r="BI48" s="44">
        <v>0</v>
      </c>
      <c r="BJ48" s="44">
        <v>0.73036419032239985</v>
      </c>
      <c r="BK48" s="46">
        <f t="shared" si="3"/>
        <v>64.125790805251683</v>
      </c>
    </row>
    <row r="49" spans="1:63">
      <c r="A49" s="6"/>
      <c r="B49" s="11" t="s">
        <v>166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9.4416427967599997E-2</v>
      </c>
      <c r="I49" s="44">
        <v>0</v>
      </c>
      <c r="J49" s="44">
        <v>0</v>
      </c>
      <c r="K49" s="44">
        <v>0</v>
      </c>
      <c r="L49" s="44">
        <v>0.26088177683860003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1.4448784345774002</v>
      </c>
      <c r="AW49" s="44">
        <v>10.7779355801932</v>
      </c>
      <c r="AX49" s="44">
        <v>0</v>
      </c>
      <c r="AY49" s="44">
        <v>0</v>
      </c>
      <c r="AZ49" s="44">
        <v>31.403284352932001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0.10733334241879999</v>
      </c>
      <c r="BG49" s="44">
        <v>0</v>
      </c>
      <c r="BH49" s="44">
        <v>0</v>
      </c>
      <c r="BI49" s="44">
        <v>0</v>
      </c>
      <c r="BJ49" s="44">
        <v>1.1470764546447001</v>
      </c>
      <c r="BK49" s="46">
        <f t="shared" si="3"/>
        <v>45.235806369572295</v>
      </c>
    </row>
    <row r="50" spans="1:63">
      <c r="A50" s="6"/>
      <c r="B50" s="11" t="s">
        <v>168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9.9076016774099995E-2</v>
      </c>
      <c r="I50" s="44">
        <v>7.6870356823870001</v>
      </c>
      <c r="J50" s="44">
        <v>0</v>
      </c>
      <c r="K50" s="44">
        <v>0</v>
      </c>
      <c r="L50" s="44">
        <v>0.12922958709670002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1.8445101595445992</v>
      </c>
      <c r="AW50" s="44">
        <v>9.5815690064509997</v>
      </c>
      <c r="AX50" s="44">
        <v>0</v>
      </c>
      <c r="AY50" s="44">
        <v>0</v>
      </c>
      <c r="AZ50" s="44">
        <v>28.400011228125216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7.1764647902800002E-2</v>
      </c>
      <c r="BG50" s="44">
        <v>0</v>
      </c>
      <c r="BH50" s="44">
        <v>0</v>
      </c>
      <c r="BI50" s="44">
        <v>0</v>
      </c>
      <c r="BJ50" s="44">
        <v>0.55731721290309988</v>
      </c>
      <c r="BK50" s="46">
        <f t="shared" si="3"/>
        <v>48.370513541184515</v>
      </c>
    </row>
    <row r="51" spans="1:63">
      <c r="A51" s="6"/>
      <c r="B51" s="11" t="s">
        <v>169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7.3094362580400002E-2</v>
      </c>
      <c r="I51" s="44">
        <v>0</v>
      </c>
      <c r="J51" s="44">
        <v>0</v>
      </c>
      <c r="K51" s="44">
        <v>0</v>
      </c>
      <c r="L51" s="44">
        <v>1.1503628373224999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1.1686433994814001</v>
      </c>
      <c r="AW51" s="44">
        <v>8.5065482838059001</v>
      </c>
      <c r="AX51" s="44">
        <v>0</v>
      </c>
      <c r="AY51" s="44">
        <v>0</v>
      </c>
      <c r="AZ51" s="44">
        <v>20.201768613449396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0.20631118167669998</v>
      </c>
      <c r="BG51" s="44">
        <v>0</v>
      </c>
      <c r="BH51" s="44">
        <v>0</v>
      </c>
      <c r="BI51" s="44">
        <v>0</v>
      </c>
      <c r="BJ51" s="44">
        <v>0.97370675161260012</v>
      </c>
      <c r="BK51" s="46">
        <f t="shared" si="3"/>
        <v>32.280435429928893</v>
      </c>
    </row>
    <row r="52" spans="1:63">
      <c r="A52" s="6"/>
      <c r="B52" s="11" t="s">
        <v>172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2.6955991934999998E-3</v>
      </c>
      <c r="I52" s="44">
        <v>0</v>
      </c>
      <c r="J52" s="44">
        <v>0</v>
      </c>
      <c r="K52" s="44">
        <v>0</v>
      </c>
      <c r="L52" s="44">
        <v>2.3289977032258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0.73989639738559998</v>
      </c>
      <c r="AW52" s="44">
        <v>9.2898963064514994</v>
      </c>
      <c r="AX52" s="44">
        <v>0</v>
      </c>
      <c r="AY52" s="44">
        <v>0</v>
      </c>
      <c r="AZ52" s="44">
        <v>9.6270021040954994</v>
      </c>
      <c r="BA52" s="44">
        <v>0</v>
      </c>
      <c r="BB52" s="44">
        <v>0</v>
      </c>
      <c r="BC52" s="44">
        <v>0</v>
      </c>
      <c r="BD52" s="44">
        <v>0</v>
      </c>
      <c r="BE52" s="44">
        <v>0</v>
      </c>
      <c r="BF52" s="44">
        <v>7.3874053548199994E-2</v>
      </c>
      <c r="BG52" s="44">
        <v>0.64438587096769995</v>
      </c>
      <c r="BH52" s="44">
        <v>0</v>
      </c>
      <c r="BI52" s="44">
        <v>0</v>
      </c>
      <c r="BJ52" s="44">
        <v>0.2147952903224</v>
      </c>
      <c r="BK52" s="46">
        <f t="shared" si="3"/>
        <v>22.921543325190196</v>
      </c>
    </row>
    <row r="53" spans="1:63">
      <c r="A53" s="6"/>
      <c r="B53" s="11" t="s">
        <v>177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0.15746706387080001</v>
      </c>
      <c r="I53" s="44">
        <v>19.329885493548304</v>
      </c>
      <c r="J53" s="44">
        <v>0</v>
      </c>
      <c r="K53" s="44">
        <v>0</v>
      </c>
      <c r="L53" s="44">
        <v>0.70699498064499999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1.0712045161200001E-2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0.75358115816119997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44">
        <v>1.4976705622542004</v>
      </c>
      <c r="AW53" s="44">
        <v>6.147819533419101</v>
      </c>
      <c r="AX53" s="44">
        <v>0</v>
      </c>
      <c r="AY53" s="44">
        <v>0</v>
      </c>
      <c r="AZ53" s="44">
        <v>19.58489244725541</v>
      </c>
      <c r="BA53" s="44">
        <v>0</v>
      </c>
      <c r="BB53" s="44">
        <v>0</v>
      </c>
      <c r="BC53" s="44">
        <v>0</v>
      </c>
      <c r="BD53" s="44">
        <v>0</v>
      </c>
      <c r="BE53" s="44">
        <v>0</v>
      </c>
      <c r="BF53" s="44">
        <v>8.0663663612699998E-2</v>
      </c>
      <c r="BG53" s="44">
        <v>0.26674491935479999</v>
      </c>
      <c r="BH53" s="44">
        <v>0</v>
      </c>
      <c r="BI53" s="44">
        <v>0</v>
      </c>
      <c r="BJ53" s="44">
        <v>0.69353679032250004</v>
      </c>
      <c r="BK53" s="46">
        <f t="shared" si="3"/>
        <v>49.229968657605205</v>
      </c>
    </row>
    <row r="54" spans="1:63">
      <c r="A54" s="6"/>
      <c r="B54" s="11" t="s">
        <v>182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0.2108532258062</v>
      </c>
      <c r="I54" s="44">
        <v>5.7984637096700001E-2</v>
      </c>
      <c r="J54" s="44">
        <v>0</v>
      </c>
      <c r="K54" s="44">
        <v>0</v>
      </c>
      <c r="L54" s="44">
        <v>0.3795358064514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2.6356653225799997E-2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8.0312559215160988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0.73462506857949983</v>
      </c>
      <c r="AW54" s="44">
        <v>9.2976610580642998</v>
      </c>
      <c r="AX54" s="44">
        <v>0</v>
      </c>
      <c r="AY54" s="44">
        <v>0</v>
      </c>
      <c r="AZ54" s="44">
        <v>21.264718469676197</v>
      </c>
      <c r="BA54" s="44">
        <v>0</v>
      </c>
      <c r="BB54" s="44">
        <v>0</v>
      </c>
      <c r="BC54" s="44">
        <v>0</v>
      </c>
      <c r="BD54" s="44">
        <v>0</v>
      </c>
      <c r="BE54" s="44">
        <v>0</v>
      </c>
      <c r="BF54" s="44">
        <v>1.68283458064E-2</v>
      </c>
      <c r="BG54" s="44">
        <v>0</v>
      </c>
      <c r="BH54" s="44">
        <v>0</v>
      </c>
      <c r="BI54" s="44">
        <v>0</v>
      </c>
      <c r="BJ54" s="44">
        <v>5.7847438709600005E-2</v>
      </c>
      <c r="BK54" s="46">
        <f t="shared" si="3"/>
        <v>40.077666624932199</v>
      </c>
    </row>
    <row r="55" spans="1:63">
      <c r="A55" s="6"/>
      <c r="B55" s="11" t="s">
        <v>183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0.131533336774</v>
      </c>
      <c r="I55" s="44">
        <v>0.40878217741930001</v>
      </c>
      <c r="J55" s="44">
        <v>0.7830711290322</v>
      </c>
      <c r="K55" s="44">
        <v>0</v>
      </c>
      <c r="L55" s="44">
        <v>0.1044094838709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0.43693464193539999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0.88738809651430006</v>
      </c>
      <c r="AW55" s="44">
        <v>7.2911751612901998</v>
      </c>
      <c r="AX55" s="44">
        <v>0</v>
      </c>
      <c r="AY55" s="44">
        <v>0</v>
      </c>
      <c r="AZ55" s="44">
        <v>20.977612229353397</v>
      </c>
      <c r="BA55" s="44">
        <v>0</v>
      </c>
      <c r="BB55" s="44">
        <v>0</v>
      </c>
      <c r="BC55" s="44">
        <v>0</v>
      </c>
      <c r="BD55" s="44">
        <v>0</v>
      </c>
      <c r="BE55" s="44">
        <v>0</v>
      </c>
      <c r="BF55" s="44">
        <v>1.0415964515999999E-3</v>
      </c>
      <c r="BG55" s="44">
        <v>0</v>
      </c>
      <c r="BH55" s="44">
        <v>0</v>
      </c>
      <c r="BI55" s="44">
        <v>0</v>
      </c>
      <c r="BJ55" s="44">
        <v>1.0415964516128999</v>
      </c>
      <c r="BK55" s="46">
        <f t="shared" si="3"/>
        <v>32.063544304254194</v>
      </c>
    </row>
    <row r="56" spans="1:63">
      <c r="A56" s="6"/>
      <c r="B56" s="11" t="s">
        <v>184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134.82046709677411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10.6386008325806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8.4826827225400012E-2</v>
      </c>
      <c r="AW56" s="44">
        <v>2.0576554838707999</v>
      </c>
      <c r="AX56" s="44">
        <v>0</v>
      </c>
      <c r="AY56" s="44">
        <v>0</v>
      </c>
      <c r="AZ56" s="44">
        <v>5.14413870967E-2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2.5720693547999999E-3</v>
      </c>
      <c r="BG56" s="44">
        <v>44.239592903225798</v>
      </c>
      <c r="BH56" s="44">
        <v>0</v>
      </c>
      <c r="BI56" s="44">
        <v>0</v>
      </c>
      <c r="BJ56" s="44">
        <v>0</v>
      </c>
      <c r="BK56" s="46">
        <f t="shared" si="3"/>
        <v>191.89515660012825</v>
      </c>
    </row>
    <row r="57" spans="1:63">
      <c r="A57" s="6"/>
      <c r="B57" s="11" t="s">
        <v>191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1.2211603547999999E-3</v>
      </c>
      <c r="I57" s="44">
        <v>65.580833870967595</v>
      </c>
      <c r="J57" s="44">
        <v>0</v>
      </c>
      <c r="K57" s="44">
        <v>0</v>
      </c>
      <c r="L57" s="44">
        <v>9.4979138709600008E-2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4.5228161290321998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1.5829701934799999E-2</v>
      </c>
      <c r="AW57" s="44">
        <v>0</v>
      </c>
      <c r="AX57" s="44">
        <v>0</v>
      </c>
      <c r="AY57" s="44">
        <v>0</v>
      </c>
      <c r="AZ57" s="44">
        <v>3.6182167741900001E-2</v>
      </c>
      <c r="BA57" s="44">
        <v>0</v>
      </c>
      <c r="BB57" s="44">
        <v>0</v>
      </c>
      <c r="BC57" s="44">
        <v>0</v>
      </c>
      <c r="BD57" s="44">
        <v>0</v>
      </c>
      <c r="BE57" s="44">
        <v>0</v>
      </c>
      <c r="BF57" s="44">
        <v>0</v>
      </c>
      <c r="BG57" s="44">
        <v>20.8047464516129</v>
      </c>
      <c r="BH57" s="44">
        <v>0</v>
      </c>
      <c r="BI57" s="44">
        <v>0</v>
      </c>
      <c r="BJ57" s="44">
        <v>0</v>
      </c>
      <c r="BK57" s="46">
        <f t="shared" si="3"/>
        <v>91.056608620353799</v>
      </c>
    </row>
    <row r="58" spans="1:63">
      <c r="A58" s="6"/>
      <c r="B58" s="11" t="s">
        <v>192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4.8387096770000001E-4</v>
      </c>
      <c r="I58" s="44">
        <v>0.25806451612890002</v>
      </c>
      <c r="J58" s="44">
        <v>0</v>
      </c>
      <c r="K58" s="44">
        <v>0</v>
      </c>
      <c r="L58" s="44">
        <v>7.7419354837000003E-3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3.4193548383999999E-3</v>
      </c>
      <c r="AW58" s="44">
        <v>6.4516129032199998E-2</v>
      </c>
      <c r="AX58" s="44">
        <v>0</v>
      </c>
      <c r="AY58" s="44">
        <v>0</v>
      </c>
      <c r="AZ58" s="44">
        <v>0.27451612903189998</v>
      </c>
      <c r="BA58" s="44">
        <v>0</v>
      </c>
      <c r="BB58" s="44">
        <v>0</v>
      </c>
      <c r="BC58" s="44">
        <v>0</v>
      </c>
      <c r="BD58" s="44">
        <v>0</v>
      </c>
      <c r="BE58" s="44">
        <v>0</v>
      </c>
      <c r="BF58" s="44">
        <v>0</v>
      </c>
      <c r="BG58" s="44">
        <v>0</v>
      </c>
      <c r="BH58" s="44">
        <v>0</v>
      </c>
      <c r="BI58" s="44">
        <v>0</v>
      </c>
      <c r="BJ58" s="44">
        <v>6.4516129032199998E-2</v>
      </c>
      <c r="BK58" s="46">
        <f t="shared" si="3"/>
        <v>0.67325806451499992</v>
      </c>
    </row>
    <row r="59" spans="1:63">
      <c r="A59" s="6"/>
      <c r="B59" s="11" t="s">
        <v>193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1.0171799999999999E-3</v>
      </c>
      <c r="I59" s="44">
        <v>59.900599999999997</v>
      </c>
      <c r="J59" s="44">
        <v>0</v>
      </c>
      <c r="K59" s="44">
        <v>0</v>
      </c>
      <c r="L59" s="44">
        <v>6.7811999999999994E-4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2.2604000000000002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1.1301951612899999E-2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0</v>
      </c>
      <c r="BG59" s="44">
        <v>14.692537096774101</v>
      </c>
      <c r="BH59" s="44">
        <v>0</v>
      </c>
      <c r="BI59" s="44">
        <v>0</v>
      </c>
      <c r="BJ59" s="44">
        <v>0</v>
      </c>
      <c r="BK59" s="46">
        <f t="shared" si="3"/>
        <v>76.866534348386992</v>
      </c>
    </row>
    <row r="60" spans="1:63">
      <c r="A60" s="6"/>
      <c r="B60" s="11" t="s">
        <v>133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1.3805030806400002E-2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0.18665211983800001</v>
      </c>
      <c r="AW60" s="44">
        <v>1.7112809035806</v>
      </c>
      <c r="AX60" s="44">
        <v>0</v>
      </c>
      <c r="AY60" s="44">
        <v>0</v>
      </c>
      <c r="AZ60" s="44">
        <v>4.1752907124189003</v>
      </c>
      <c r="BA60" s="44">
        <v>0</v>
      </c>
      <c r="BB60" s="44">
        <v>0</v>
      </c>
      <c r="BC60" s="44">
        <v>0</v>
      </c>
      <c r="BD60" s="44">
        <v>0</v>
      </c>
      <c r="BE60" s="44">
        <v>0</v>
      </c>
      <c r="BF60" s="44">
        <v>3.2842825612799997E-2</v>
      </c>
      <c r="BG60" s="44">
        <v>0</v>
      </c>
      <c r="BH60" s="44">
        <v>0</v>
      </c>
      <c r="BI60" s="44">
        <v>0</v>
      </c>
      <c r="BJ60" s="44">
        <v>0</v>
      </c>
      <c r="BK60" s="46">
        <f t="shared" si="3"/>
        <v>6.1198715922567004</v>
      </c>
    </row>
    <row r="61" spans="1:63">
      <c r="A61" s="6"/>
      <c r="B61" s="11" t="s">
        <v>134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3.4839258386999999E-2</v>
      </c>
      <c r="AC61" s="44">
        <v>0.3483925838709</v>
      </c>
      <c r="AD61" s="44">
        <v>0</v>
      </c>
      <c r="AE61" s="44">
        <v>0</v>
      </c>
      <c r="AF61" s="44">
        <v>1.7010418799676998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0.11281035306430001</v>
      </c>
      <c r="AW61" s="44">
        <v>0.65925511290320005</v>
      </c>
      <c r="AX61" s="44">
        <v>0</v>
      </c>
      <c r="AY61" s="44">
        <v>0</v>
      </c>
      <c r="AZ61" s="44">
        <v>0.33547668499969996</v>
      </c>
      <c r="BA61" s="44">
        <v>0</v>
      </c>
      <c r="BB61" s="44">
        <v>0</v>
      </c>
      <c r="BC61" s="44">
        <v>0</v>
      </c>
      <c r="BD61" s="44">
        <v>0</v>
      </c>
      <c r="BE61" s="44">
        <v>0</v>
      </c>
      <c r="BF61" s="44">
        <v>0</v>
      </c>
      <c r="BG61" s="44">
        <v>0</v>
      </c>
      <c r="BH61" s="44">
        <v>0</v>
      </c>
      <c r="BI61" s="44">
        <v>0</v>
      </c>
      <c r="BJ61" s="44">
        <v>0</v>
      </c>
      <c r="BK61" s="46">
        <f t="shared" si="3"/>
        <v>3.1918158731927999</v>
      </c>
    </row>
    <row r="62" spans="1:63">
      <c r="A62" s="6"/>
      <c r="B62" s="11" t="s">
        <v>135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9.7305414580399999E-2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6.3274927741499995E-2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0.98359383870960004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2.21688387096E-2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21.168881214666797</v>
      </c>
      <c r="AW62" s="44">
        <v>3.8720498993539003</v>
      </c>
      <c r="AX62" s="44">
        <v>0</v>
      </c>
      <c r="AY62" s="44">
        <v>0</v>
      </c>
      <c r="AZ62" s="44">
        <v>48.810276928928616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4.4596986062854009</v>
      </c>
      <c r="BG62" s="44">
        <v>6.1017697193500003E-2</v>
      </c>
      <c r="BH62" s="44">
        <v>0</v>
      </c>
      <c r="BI62" s="44">
        <v>0</v>
      </c>
      <c r="BJ62" s="44">
        <v>7.2100611601271005</v>
      </c>
      <c r="BK62" s="46">
        <f t="shared" si="3"/>
        <v>86.748328526296419</v>
      </c>
    </row>
    <row r="63" spans="1:63">
      <c r="A63" s="6"/>
      <c r="B63" s="11" t="s">
        <v>136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2.7687270709500004E-2</v>
      </c>
      <c r="I63" s="44">
        <v>0</v>
      </c>
      <c r="J63" s="44">
        <v>0</v>
      </c>
      <c r="K63" s="44">
        <v>0</v>
      </c>
      <c r="L63" s="44">
        <v>2.7753483870899997E-2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1.3876741935400002E-2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44">
        <v>10.347540499087904</v>
      </c>
      <c r="AW63" s="44">
        <v>4.7342495001284997</v>
      </c>
      <c r="AX63" s="44">
        <v>0</v>
      </c>
      <c r="AY63" s="44">
        <v>0</v>
      </c>
      <c r="AZ63" s="44">
        <v>45.414237758994531</v>
      </c>
      <c r="BA63" s="44">
        <v>0</v>
      </c>
      <c r="BB63" s="44">
        <v>0</v>
      </c>
      <c r="BC63" s="44">
        <v>0</v>
      </c>
      <c r="BD63" s="44">
        <v>0</v>
      </c>
      <c r="BE63" s="44">
        <v>0</v>
      </c>
      <c r="BF63" s="44">
        <v>1.1579976338685998</v>
      </c>
      <c r="BG63" s="44">
        <v>0.20533698387089999</v>
      </c>
      <c r="BH63" s="44">
        <v>0</v>
      </c>
      <c r="BI63" s="44">
        <v>0</v>
      </c>
      <c r="BJ63" s="44">
        <v>2.5305686269671002</v>
      </c>
      <c r="BK63" s="46">
        <f t="shared" si="3"/>
        <v>64.459248499433329</v>
      </c>
    </row>
    <row r="64" spans="1:63">
      <c r="A64" s="6"/>
      <c r="B64" s="11" t="s">
        <v>137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7.3731365806399995E-2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5.1021241483799995E-2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0.79047472580629996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7.7658369933486986</v>
      </c>
      <c r="AW64" s="44">
        <v>10.139372746128601</v>
      </c>
      <c r="AX64" s="44">
        <v>0</v>
      </c>
      <c r="AY64" s="44">
        <v>0</v>
      </c>
      <c r="AZ64" s="44">
        <v>32.854331720221296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1.3361691282237</v>
      </c>
      <c r="BG64" s="44">
        <v>0</v>
      </c>
      <c r="BH64" s="44">
        <v>0</v>
      </c>
      <c r="BI64" s="44">
        <v>0</v>
      </c>
      <c r="BJ64" s="44">
        <v>1.0749776129027999</v>
      </c>
      <c r="BK64" s="46">
        <f t="shared" si="3"/>
        <v>54.085915533921593</v>
      </c>
    </row>
    <row r="65" spans="1:63">
      <c r="A65" s="6"/>
      <c r="B65" s="11" t="s">
        <v>138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3.9382905806399998E-2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7.4280385370923012</v>
      </c>
      <c r="AW65" s="44">
        <v>1.1084989992254999</v>
      </c>
      <c r="AX65" s="44">
        <v>0</v>
      </c>
      <c r="AY65" s="44">
        <v>0</v>
      </c>
      <c r="AZ65" s="44">
        <v>15.765781062673602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1.4130851270303004</v>
      </c>
      <c r="BG65" s="44">
        <v>0</v>
      </c>
      <c r="BH65" s="44">
        <v>0</v>
      </c>
      <c r="BI65" s="44">
        <v>0</v>
      </c>
      <c r="BJ65" s="44">
        <v>2.1907329210638</v>
      </c>
      <c r="BK65" s="46">
        <f t="shared" si="3"/>
        <v>27.945519552891902</v>
      </c>
    </row>
    <row r="66" spans="1:63">
      <c r="A66" s="6"/>
      <c r="B66" s="11" t="s">
        <v>139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6.7720010322499996E-2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7.7595845159999996E-3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0.1378920645161</v>
      </c>
      <c r="AD66" s="44">
        <v>0</v>
      </c>
      <c r="AE66" s="44">
        <v>0</v>
      </c>
      <c r="AF66" s="44">
        <v>2.5011072580600001E-2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7.1935865908651975</v>
      </c>
      <c r="AW66" s="44">
        <v>6.8294316015798007</v>
      </c>
      <c r="AX66" s="44">
        <v>0</v>
      </c>
      <c r="AY66" s="44">
        <v>0</v>
      </c>
      <c r="AZ66" s="44">
        <v>38.404155631768816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1.2092461511598998</v>
      </c>
      <c r="BG66" s="44">
        <v>0</v>
      </c>
      <c r="BH66" s="44">
        <v>0</v>
      </c>
      <c r="BI66" s="44">
        <v>0</v>
      </c>
      <c r="BJ66" s="44">
        <v>0.84326200967700016</v>
      </c>
      <c r="BK66" s="46">
        <f t="shared" si="3"/>
        <v>54.718064716985914</v>
      </c>
    </row>
    <row r="67" spans="1:63">
      <c r="A67" s="6"/>
      <c r="B67" s="11" t="s">
        <v>140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1.19202677418E-2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3.5760803225799997E-2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5.8308145161200003E-2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44">
        <v>3.1474333373514991</v>
      </c>
      <c r="AW67" s="44">
        <v>1.4683157114511998</v>
      </c>
      <c r="AX67" s="44">
        <v>0</v>
      </c>
      <c r="AY67" s="44">
        <v>0</v>
      </c>
      <c r="AZ67" s="44">
        <v>21.152719236029199</v>
      </c>
      <c r="BA67" s="44">
        <v>0</v>
      </c>
      <c r="BB67" s="44">
        <v>0</v>
      </c>
      <c r="BC67" s="44">
        <v>0</v>
      </c>
      <c r="BD67" s="44">
        <v>0</v>
      </c>
      <c r="BE67" s="44">
        <v>0</v>
      </c>
      <c r="BF67" s="44">
        <v>0.72967783851489998</v>
      </c>
      <c r="BG67" s="44">
        <v>0</v>
      </c>
      <c r="BH67" s="44">
        <v>0</v>
      </c>
      <c r="BI67" s="44">
        <v>0</v>
      </c>
      <c r="BJ67" s="44">
        <v>2.4048776935475997</v>
      </c>
      <c r="BK67" s="46">
        <f t="shared" si="3"/>
        <v>29.009013033023198</v>
      </c>
    </row>
    <row r="68" spans="1:63">
      <c r="A68" s="6"/>
      <c r="B68" s="11" t="s">
        <v>141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1.1709806451E-3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44">
        <v>2.4415859448353991</v>
      </c>
      <c r="AW68" s="44">
        <v>7.5590591649996997</v>
      </c>
      <c r="AX68" s="44">
        <v>0</v>
      </c>
      <c r="AY68" s="44">
        <v>0</v>
      </c>
      <c r="AZ68" s="44">
        <v>19.879775607610913</v>
      </c>
      <c r="BA68" s="44">
        <v>0</v>
      </c>
      <c r="BB68" s="44">
        <v>0</v>
      </c>
      <c r="BC68" s="44">
        <v>0</v>
      </c>
      <c r="BD68" s="44">
        <v>0</v>
      </c>
      <c r="BE68" s="44">
        <v>0</v>
      </c>
      <c r="BF68" s="44">
        <v>0.35853820354709998</v>
      </c>
      <c r="BG68" s="44">
        <v>0</v>
      </c>
      <c r="BH68" s="44">
        <v>0</v>
      </c>
      <c r="BI68" s="44">
        <v>0</v>
      </c>
      <c r="BJ68" s="44">
        <v>1.1241004596772</v>
      </c>
      <c r="BK68" s="46">
        <f t="shared" si="3"/>
        <v>31.364230361315414</v>
      </c>
    </row>
    <row r="69" spans="1:63">
      <c r="A69" s="6"/>
      <c r="B69" s="11" t="s">
        <v>167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2.8771064516E-3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5.7542129029999997E-4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4.9066799870899999E-2</v>
      </c>
      <c r="AC69" s="44">
        <v>0</v>
      </c>
      <c r="AD69" s="44">
        <v>0</v>
      </c>
      <c r="AE69" s="44">
        <v>0</v>
      </c>
      <c r="AF69" s="44">
        <v>0.41983016774179999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3.8688770159959005</v>
      </c>
      <c r="AW69" s="44">
        <v>1.5445211468386002</v>
      </c>
      <c r="AX69" s="44">
        <v>0</v>
      </c>
      <c r="AY69" s="44">
        <v>0</v>
      </c>
      <c r="AZ69" s="44">
        <v>36.570796509093803</v>
      </c>
      <c r="BA69" s="44">
        <v>0</v>
      </c>
      <c r="BB69" s="44">
        <v>0</v>
      </c>
      <c r="BC69" s="44">
        <v>0</v>
      </c>
      <c r="BD69" s="44">
        <v>0</v>
      </c>
      <c r="BE69" s="44">
        <v>0</v>
      </c>
      <c r="BF69" s="44">
        <v>0.24673694796720003</v>
      </c>
      <c r="BG69" s="44">
        <v>0</v>
      </c>
      <c r="BH69" s="44">
        <v>0</v>
      </c>
      <c r="BI69" s="44">
        <v>0</v>
      </c>
      <c r="BJ69" s="44">
        <v>0.72619272258049994</v>
      </c>
      <c r="BK69" s="46">
        <f t="shared" si="3"/>
        <v>43.429473837830606</v>
      </c>
    </row>
    <row r="70" spans="1:63">
      <c r="A70" s="6"/>
      <c r="B70" s="11" t="s">
        <v>142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4.5071603548299997E-2</v>
      </c>
      <c r="I70" s="44">
        <v>0</v>
      </c>
      <c r="J70" s="44">
        <v>0</v>
      </c>
      <c r="K70" s="44">
        <v>0</v>
      </c>
      <c r="L70" s="44">
        <v>3.6341842612900001E-2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2.7198381451500001E-2</v>
      </c>
      <c r="AC70" s="44">
        <v>0</v>
      </c>
      <c r="AD70" s="44">
        <v>0</v>
      </c>
      <c r="AE70" s="44">
        <v>0</v>
      </c>
      <c r="AF70" s="44">
        <v>0.88589013870959998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44">
        <v>2.2400000000000002</v>
      </c>
      <c r="AW70" s="44">
        <v>0.29528117090309997</v>
      </c>
      <c r="AX70" s="44">
        <v>0</v>
      </c>
      <c r="AY70" s="44">
        <v>0</v>
      </c>
      <c r="AZ70" s="44">
        <v>9.8022387611274038</v>
      </c>
      <c r="BA70" s="44">
        <v>0</v>
      </c>
      <c r="BB70" s="44">
        <v>0</v>
      </c>
      <c r="BC70" s="44">
        <v>0</v>
      </c>
      <c r="BD70" s="44">
        <v>0</v>
      </c>
      <c r="BE70" s="44">
        <v>0</v>
      </c>
      <c r="BF70" s="44">
        <v>0.55080018664460006</v>
      </c>
      <c r="BG70" s="44">
        <v>0</v>
      </c>
      <c r="BH70" s="44">
        <v>0</v>
      </c>
      <c r="BI70" s="44">
        <v>0</v>
      </c>
      <c r="BJ70" s="44">
        <v>1.2497142438061002</v>
      </c>
      <c r="BK70" s="46">
        <f t="shared" si="3"/>
        <v>15.132536328803504</v>
      </c>
    </row>
    <row r="71" spans="1:63">
      <c r="A71" s="6"/>
      <c r="B71" s="11" t="s">
        <v>143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0.22117484199940002</v>
      </c>
      <c r="I71" s="44">
        <v>1.1248889032256999</v>
      </c>
      <c r="J71" s="44">
        <v>0</v>
      </c>
      <c r="K71" s="44">
        <v>0</v>
      </c>
      <c r="L71" s="44">
        <v>0.27231044516120001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0.12155697225760002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2.9123431451499999E-2</v>
      </c>
      <c r="AC71" s="44">
        <v>0.23268989032250001</v>
      </c>
      <c r="AD71" s="44">
        <v>0</v>
      </c>
      <c r="AE71" s="44">
        <v>0</v>
      </c>
      <c r="AF71" s="44">
        <v>2.0037228854837998</v>
      </c>
      <c r="AG71" s="44">
        <v>0</v>
      </c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v>0</v>
      </c>
      <c r="AS71" s="44">
        <v>0</v>
      </c>
      <c r="AT71" s="44">
        <v>0</v>
      </c>
      <c r="AU71" s="44">
        <v>0</v>
      </c>
      <c r="AV71" s="44">
        <v>10.731966815501812</v>
      </c>
      <c r="AW71" s="44">
        <v>1.0191633429344</v>
      </c>
      <c r="AX71" s="44">
        <v>0</v>
      </c>
      <c r="AY71" s="44">
        <v>0</v>
      </c>
      <c r="AZ71" s="44">
        <v>45.018459789506579</v>
      </c>
      <c r="BA71" s="44">
        <v>0</v>
      </c>
      <c r="BB71" s="44">
        <v>0</v>
      </c>
      <c r="BC71" s="44">
        <v>0</v>
      </c>
      <c r="BD71" s="44">
        <v>0</v>
      </c>
      <c r="BE71" s="44">
        <v>0</v>
      </c>
      <c r="BF71" s="44">
        <v>0.71495405106099996</v>
      </c>
      <c r="BG71" s="44">
        <v>5.0408348387E-2</v>
      </c>
      <c r="BH71" s="44">
        <v>0</v>
      </c>
      <c r="BI71" s="44">
        <v>0</v>
      </c>
      <c r="BJ71" s="44">
        <v>1.2234493536442004</v>
      </c>
      <c r="BK71" s="46">
        <f t="shared" si="3"/>
        <v>62.763869070936693</v>
      </c>
    </row>
    <row r="72" spans="1:63">
      <c r="A72" s="6"/>
      <c r="B72" s="11" t="s">
        <v>144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8.3021337096500003E-2</v>
      </c>
      <c r="I72" s="44">
        <v>0</v>
      </c>
      <c r="J72" s="44">
        <v>0</v>
      </c>
      <c r="K72" s="44">
        <v>0</v>
      </c>
      <c r="L72" s="44">
        <v>0.20624275806440001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9.7672161290000004E-3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2.03483669353E-2</v>
      </c>
      <c r="AC72" s="44">
        <v>0.16278693548379999</v>
      </c>
      <c r="AD72" s="44">
        <v>0</v>
      </c>
      <c r="AE72" s="44">
        <v>0</v>
      </c>
      <c r="AF72" s="44">
        <v>9.2280121672577007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25.325083455759817</v>
      </c>
      <c r="AW72" s="44">
        <v>9.1271958757727045</v>
      </c>
      <c r="AX72" s="44">
        <v>0</v>
      </c>
      <c r="AY72" s="44">
        <v>0</v>
      </c>
      <c r="AZ72" s="44">
        <v>102.81265904573269</v>
      </c>
      <c r="BA72" s="44">
        <v>0</v>
      </c>
      <c r="BB72" s="44">
        <v>0</v>
      </c>
      <c r="BC72" s="44">
        <v>0</v>
      </c>
      <c r="BD72" s="44">
        <v>0</v>
      </c>
      <c r="BE72" s="44">
        <v>0</v>
      </c>
      <c r="BF72" s="44">
        <v>1.9519686894485002</v>
      </c>
      <c r="BG72" s="44">
        <v>3.2557387096774</v>
      </c>
      <c r="BH72" s="44">
        <v>0</v>
      </c>
      <c r="BI72" s="44">
        <v>0</v>
      </c>
      <c r="BJ72" s="44">
        <v>10.292388164676099</v>
      </c>
      <c r="BK72" s="46">
        <f t="shared" si="3"/>
        <v>162.47521272203392</v>
      </c>
    </row>
    <row r="73" spans="1:63">
      <c r="A73" s="6"/>
      <c r="B73" s="11" t="s">
        <v>145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3.6296903225700006E-2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4.6616361290199998E-2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5.7558775193499993E-2</v>
      </c>
      <c r="AC73" s="44">
        <v>0</v>
      </c>
      <c r="AD73" s="44">
        <v>0</v>
      </c>
      <c r="AE73" s="44">
        <v>0</v>
      </c>
      <c r="AF73" s="44">
        <v>0.54385754838700007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v>0</v>
      </c>
      <c r="AS73" s="44">
        <v>0</v>
      </c>
      <c r="AT73" s="44">
        <v>0</v>
      </c>
      <c r="AU73" s="44">
        <v>0</v>
      </c>
      <c r="AV73" s="44">
        <v>12.218095538150305</v>
      </c>
      <c r="AW73" s="44">
        <v>5.1937733507088009</v>
      </c>
      <c r="AX73" s="44">
        <v>0</v>
      </c>
      <c r="AY73" s="44">
        <v>0</v>
      </c>
      <c r="AZ73" s="44">
        <v>59.784983961573928</v>
      </c>
      <c r="BA73" s="44">
        <v>0</v>
      </c>
      <c r="BB73" s="44">
        <v>0</v>
      </c>
      <c r="BC73" s="44">
        <v>0</v>
      </c>
      <c r="BD73" s="44">
        <v>0</v>
      </c>
      <c r="BE73" s="44">
        <v>0</v>
      </c>
      <c r="BF73" s="44">
        <v>1.1858782250950999</v>
      </c>
      <c r="BG73" s="44">
        <v>0.1742251354838</v>
      </c>
      <c r="BH73" s="44">
        <v>0</v>
      </c>
      <c r="BI73" s="44">
        <v>0</v>
      </c>
      <c r="BJ73" s="44">
        <v>2.7295388596766998</v>
      </c>
      <c r="BK73" s="46">
        <f t="shared" si="3"/>
        <v>81.97082465878502</v>
      </c>
    </row>
    <row r="74" spans="1:63">
      <c r="A74" s="6"/>
      <c r="B74" s="11" t="s">
        <v>146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5.5399258967699996E-2</v>
      </c>
      <c r="I74" s="44">
        <v>0</v>
      </c>
      <c r="J74" s="44">
        <v>0</v>
      </c>
      <c r="K74" s="44">
        <v>0</v>
      </c>
      <c r="L74" s="44">
        <v>0.15093109677409999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4.4738022579999997E-3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7.5465548386999995E-2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4.1812067741800005E-2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29.48005363353343</v>
      </c>
      <c r="AW74" s="44">
        <v>10.687315451868898</v>
      </c>
      <c r="AX74" s="44">
        <v>0</v>
      </c>
      <c r="AY74" s="44">
        <v>0</v>
      </c>
      <c r="AZ74" s="44">
        <v>114.21957577482448</v>
      </c>
      <c r="BA74" s="44">
        <v>0</v>
      </c>
      <c r="BB74" s="44">
        <v>0</v>
      </c>
      <c r="BC74" s="44">
        <v>0</v>
      </c>
      <c r="BD74" s="44">
        <v>0</v>
      </c>
      <c r="BE74" s="44">
        <v>0</v>
      </c>
      <c r="BF74" s="44">
        <v>3.9527351070603998</v>
      </c>
      <c r="BG74" s="44">
        <v>1.1200013457739</v>
      </c>
      <c r="BH74" s="44">
        <v>0</v>
      </c>
      <c r="BI74" s="44">
        <v>0</v>
      </c>
      <c r="BJ74" s="44">
        <v>5.5210480363529992</v>
      </c>
      <c r="BK74" s="46">
        <f t="shared" si="3"/>
        <v>165.30881112354268</v>
      </c>
    </row>
    <row r="75" spans="1:63">
      <c r="A75" s="6"/>
      <c r="B75" s="11" t="s">
        <v>147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0.16278856451600002</v>
      </c>
      <c r="I75" s="44">
        <v>0</v>
      </c>
      <c r="J75" s="44">
        <v>0</v>
      </c>
      <c r="K75" s="44">
        <v>0</v>
      </c>
      <c r="L75" s="44">
        <v>0.19360291935480001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7.1106096774000002E-3</v>
      </c>
      <c r="S75" s="44">
        <v>0</v>
      </c>
      <c r="T75" s="44">
        <v>0</v>
      </c>
      <c r="U75" s="44">
        <v>0</v>
      </c>
      <c r="V75" s="44">
        <v>0.1279909741935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9.2437925806400006E-2</v>
      </c>
      <c r="AC75" s="44">
        <v>0.13171006451610001</v>
      </c>
      <c r="AD75" s="44">
        <v>0</v>
      </c>
      <c r="AE75" s="44">
        <v>0</v>
      </c>
      <c r="AF75" s="44">
        <v>1.393679496774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21.411372234306899</v>
      </c>
      <c r="AW75" s="44">
        <v>12.213654582482601</v>
      </c>
      <c r="AX75" s="44">
        <v>0</v>
      </c>
      <c r="AY75" s="44">
        <v>0</v>
      </c>
      <c r="AZ75" s="44">
        <v>119.8921993761471</v>
      </c>
      <c r="BA75" s="44">
        <v>0</v>
      </c>
      <c r="BB75" s="44">
        <v>0</v>
      </c>
      <c r="BC75" s="44">
        <v>0</v>
      </c>
      <c r="BD75" s="44">
        <v>0</v>
      </c>
      <c r="BE75" s="44">
        <v>0</v>
      </c>
      <c r="BF75" s="44">
        <v>5.0620527197365988</v>
      </c>
      <c r="BG75" s="44">
        <v>0.61725585377390002</v>
      </c>
      <c r="BH75" s="44">
        <v>0</v>
      </c>
      <c r="BI75" s="44">
        <v>0</v>
      </c>
      <c r="BJ75" s="44">
        <v>8.0546132790297005</v>
      </c>
      <c r="BK75" s="46">
        <f t="shared" si="3"/>
        <v>169.36046860031499</v>
      </c>
    </row>
    <row r="76" spans="1:63">
      <c r="A76" s="6"/>
      <c r="B76" s="11" t="s">
        <v>173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1.10361990321E-2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2.6138366128999998E-2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0</v>
      </c>
      <c r="AU76" s="44">
        <v>0</v>
      </c>
      <c r="AV76" s="44">
        <v>5.9664381747704986</v>
      </c>
      <c r="AW76" s="44">
        <v>3.2591760787091992</v>
      </c>
      <c r="AX76" s="44">
        <v>0</v>
      </c>
      <c r="AY76" s="44">
        <v>0</v>
      </c>
      <c r="AZ76" s="44">
        <v>51.888673803157978</v>
      </c>
      <c r="BA76" s="44">
        <v>0</v>
      </c>
      <c r="BB76" s="44">
        <v>0</v>
      </c>
      <c r="BC76" s="44">
        <v>0</v>
      </c>
      <c r="BD76" s="44">
        <v>0</v>
      </c>
      <c r="BE76" s="44">
        <v>0</v>
      </c>
      <c r="BF76" s="44">
        <v>0.71774409612809997</v>
      </c>
      <c r="BG76" s="44">
        <v>0.17226270967739998</v>
      </c>
      <c r="BH76" s="44">
        <v>0</v>
      </c>
      <c r="BI76" s="44">
        <v>0</v>
      </c>
      <c r="BJ76" s="44">
        <v>3.5960290901932002</v>
      </c>
      <c r="BK76" s="46">
        <f t="shared" si="3"/>
        <v>65.637498517797482</v>
      </c>
    </row>
    <row r="77" spans="1:63">
      <c r="A77" s="6"/>
      <c r="B77" s="11" t="s">
        <v>179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4.2715992644999999E-2</v>
      </c>
      <c r="I77" s="44">
        <v>0</v>
      </c>
      <c r="J77" s="44">
        <v>0</v>
      </c>
      <c r="K77" s="44">
        <v>0</v>
      </c>
      <c r="L77" s="44">
        <v>0.22271664516119999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1.1135832258E-2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44">
        <v>4.3977080468023999</v>
      </c>
      <c r="AW77" s="44">
        <v>17.505496849935</v>
      </c>
      <c r="AX77" s="44">
        <v>0</v>
      </c>
      <c r="AY77" s="44">
        <v>0</v>
      </c>
      <c r="AZ77" s="44">
        <v>58.021813303705407</v>
      </c>
      <c r="BA77" s="44">
        <v>0</v>
      </c>
      <c r="BB77" s="44">
        <v>0</v>
      </c>
      <c r="BC77" s="44">
        <v>0</v>
      </c>
      <c r="BD77" s="44">
        <v>0</v>
      </c>
      <c r="BE77" s="44">
        <v>0</v>
      </c>
      <c r="BF77" s="44">
        <v>0.63766441112819994</v>
      </c>
      <c r="BG77" s="44">
        <v>0</v>
      </c>
      <c r="BH77" s="44">
        <v>0</v>
      </c>
      <c r="BI77" s="44">
        <v>0</v>
      </c>
      <c r="BJ77" s="44">
        <v>1.9988466419352</v>
      </c>
      <c r="BK77" s="46">
        <f t="shared" si="3"/>
        <v>82.838097723570399</v>
      </c>
    </row>
    <row r="78" spans="1:63">
      <c r="A78" s="6"/>
      <c r="B78" s="11" t="s">
        <v>178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1.25703712902E-2</v>
      </c>
      <c r="I78" s="44">
        <v>0</v>
      </c>
      <c r="J78" s="44">
        <v>0</v>
      </c>
      <c r="K78" s="44">
        <v>0</v>
      </c>
      <c r="L78" s="44">
        <v>0.17146775806450001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44">
        <v>8.4099330322199989E-2</v>
      </c>
      <c r="AW78" s="44">
        <v>9.0960361290321003</v>
      </c>
      <c r="AX78" s="44">
        <v>0</v>
      </c>
      <c r="AY78" s="44">
        <v>0</v>
      </c>
      <c r="AZ78" s="44">
        <v>16.522949628386698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6.7083266450000002E-3</v>
      </c>
      <c r="BG78" s="44">
        <v>0</v>
      </c>
      <c r="BH78" s="44">
        <v>0</v>
      </c>
      <c r="BI78" s="44">
        <v>0</v>
      </c>
      <c r="BJ78" s="44">
        <v>0</v>
      </c>
      <c r="BK78" s="46">
        <f t="shared" si="3"/>
        <v>25.893831543740699</v>
      </c>
    </row>
    <row r="79" spans="1:63">
      <c r="A79" s="6"/>
      <c r="B79" s="11" t="s">
        <v>170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4.7508127838500003E-2</v>
      </c>
      <c r="I79" s="44">
        <v>0</v>
      </c>
      <c r="J79" s="44">
        <v>0</v>
      </c>
      <c r="K79" s="44">
        <v>0</v>
      </c>
      <c r="L79" s="44">
        <v>0.11129912903219999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1.1129912903E-3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0.1099729677419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3.9742627664464005</v>
      </c>
      <c r="AW79" s="44">
        <v>0.71038196935460007</v>
      </c>
      <c r="AX79" s="44">
        <v>0</v>
      </c>
      <c r="AY79" s="44">
        <v>0</v>
      </c>
      <c r="AZ79" s="44">
        <v>22.566216851610299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0.44787490064370011</v>
      </c>
      <c r="BG79" s="44">
        <v>0.27493241935480001</v>
      </c>
      <c r="BH79" s="44">
        <v>0</v>
      </c>
      <c r="BI79" s="44">
        <v>0</v>
      </c>
      <c r="BJ79" s="44">
        <v>0.81828320645130015</v>
      </c>
      <c r="BK79" s="46">
        <f t="shared" si="3"/>
        <v>29.061845329764004</v>
      </c>
    </row>
    <row r="80" spans="1:63">
      <c r="A80" s="6"/>
      <c r="B80" s="11" t="s">
        <v>180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3.26879420967E-2</v>
      </c>
      <c r="I80" s="44">
        <v>5.3586790322580002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8.5473909677419009</v>
      </c>
      <c r="AD80" s="44">
        <v>0</v>
      </c>
      <c r="AE80" s="44">
        <v>0</v>
      </c>
      <c r="AF80" s="44">
        <v>0.65725349303219993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  <c r="AR80" s="44">
        <v>0</v>
      </c>
      <c r="AS80" s="44">
        <v>0</v>
      </c>
      <c r="AT80" s="44">
        <v>0</v>
      </c>
      <c r="AU80" s="44">
        <v>0</v>
      </c>
      <c r="AV80" s="44">
        <v>1.0449118121594001</v>
      </c>
      <c r="AW80" s="44">
        <v>9.2676851924512995</v>
      </c>
      <c r="AX80" s="44">
        <v>0</v>
      </c>
      <c r="AY80" s="44">
        <v>0</v>
      </c>
      <c r="AZ80" s="44">
        <v>9.3784335144181004</v>
      </c>
      <c r="BA80" s="44">
        <v>0</v>
      </c>
      <c r="BB80" s="44">
        <v>0</v>
      </c>
      <c r="BC80" s="44">
        <v>0</v>
      </c>
      <c r="BD80" s="44">
        <v>0</v>
      </c>
      <c r="BE80" s="44">
        <v>0</v>
      </c>
      <c r="BF80" s="44">
        <v>0.17073258309619999</v>
      </c>
      <c r="BG80" s="44">
        <v>0</v>
      </c>
      <c r="BH80" s="44">
        <v>0</v>
      </c>
      <c r="BI80" s="44">
        <v>0</v>
      </c>
      <c r="BJ80" s="44">
        <v>0</v>
      </c>
      <c r="BK80" s="46">
        <f t="shared" si="3"/>
        <v>34.457774537253805</v>
      </c>
    </row>
    <row r="81" spans="1:63">
      <c r="A81" s="6"/>
      <c r="B81" s="11" t="s">
        <v>185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5.5756419354799996E-2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  <c r="AE81" s="44">
        <v>0</v>
      </c>
      <c r="AF81" s="44">
        <v>0.55385967741929998</v>
      </c>
      <c r="AG81" s="44">
        <v>0</v>
      </c>
      <c r="AH81" s="44">
        <v>0</v>
      </c>
      <c r="AI81" s="44">
        <v>0</v>
      </c>
      <c r="AJ81" s="44">
        <v>0</v>
      </c>
      <c r="AK81" s="44">
        <v>0</v>
      </c>
      <c r="AL81" s="44">
        <v>0</v>
      </c>
      <c r="AM81" s="44">
        <v>0</v>
      </c>
      <c r="AN81" s="44">
        <v>0</v>
      </c>
      <c r="AO81" s="44">
        <v>0</v>
      </c>
      <c r="AP81" s="44">
        <v>0</v>
      </c>
      <c r="AQ81" s="44">
        <v>0</v>
      </c>
      <c r="AR81" s="44">
        <v>0</v>
      </c>
      <c r="AS81" s="44">
        <v>0</v>
      </c>
      <c r="AT81" s="44">
        <v>0</v>
      </c>
      <c r="AU81" s="44">
        <v>0</v>
      </c>
      <c r="AV81" s="44">
        <v>2.6953338825772</v>
      </c>
      <c r="AW81" s="44">
        <v>2.0227117965481001</v>
      </c>
      <c r="AX81" s="44">
        <v>0</v>
      </c>
      <c r="AY81" s="44">
        <v>0</v>
      </c>
      <c r="AZ81" s="44">
        <v>31.6087597905134</v>
      </c>
      <c r="BA81" s="44">
        <v>0</v>
      </c>
      <c r="BB81" s="44">
        <v>0</v>
      </c>
      <c r="BC81" s="44">
        <v>0</v>
      </c>
      <c r="BD81" s="44">
        <v>0</v>
      </c>
      <c r="BE81" s="44">
        <v>0</v>
      </c>
      <c r="BF81" s="44">
        <v>0.45748807419259996</v>
      </c>
      <c r="BG81" s="44">
        <v>0</v>
      </c>
      <c r="BH81" s="44">
        <v>0</v>
      </c>
      <c r="BI81" s="44">
        <v>0</v>
      </c>
      <c r="BJ81" s="44">
        <v>0.833558814516</v>
      </c>
      <c r="BK81" s="46">
        <f t="shared" si="3"/>
        <v>38.227468455121404</v>
      </c>
    </row>
    <row r="82" spans="1:63">
      <c r="A82" s="6"/>
      <c r="B82" s="11" t="s">
        <v>186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2.4878388709500002E-2</v>
      </c>
      <c r="I82" s="44">
        <v>6.3519290322579005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v>0</v>
      </c>
      <c r="AC82" s="44">
        <v>0.38887274303219999</v>
      </c>
      <c r="AD82" s="44">
        <v>0</v>
      </c>
      <c r="AE82" s="44">
        <v>0</v>
      </c>
      <c r="AF82" s="44">
        <v>0.65337544899989997</v>
      </c>
      <c r="AG82" s="44">
        <v>0</v>
      </c>
      <c r="AH82" s="44">
        <v>0</v>
      </c>
      <c r="AI82" s="44">
        <v>0</v>
      </c>
      <c r="AJ82" s="44">
        <v>0</v>
      </c>
      <c r="AK82" s="44">
        <v>0</v>
      </c>
      <c r="AL82" s="44">
        <v>0</v>
      </c>
      <c r="AM82" s="44">
        <v>0</v>
      </c>
      <c r="AN82" s="44">
        <v>0</v>
      </c>
      <c r="AO82" s="44">
        <v>0</v>
      </c>
      <c r="AP82" s="44">
        <v>0</v>
      </c>
      <c r="AQ82" s="44">
        <v>0</v>
      </c>
      <c r="AR82" s="44">
        <v>0</v>
      </c>
      <c r="AS82" s="44">
        <v>0</v>
      </c>
      <c r="AT82" s="44">
        <v>0</v>
      </c>
      <c r="AU82" s="44">
        <v>0</v>
      </c>
      <c r="AV82" s="44">
        <v>5.8432961076072978</v>
      </c>
      <c r="AW82" s="44">
        <v>3.4814431711609002</v>
      </c>
      <c r="AX82" s="44">
        <v>0</v>
      </c>
      <c r="AY82" s="44">
        <v>0</v>
      </c>
      <c r="AZ82" s="44">
        <v>40.558290722122685</v>
      </c>
      <c r="BA82" s="44">
        <v>0</v>
      </c>
      <c r="BB82" s="44">
        <v>0</v>
      </c>
      <c r="BC82" s="44">
        <v>0</v>
      </c>
      <c r="BD82" s="44">
        <v>0</v>
      </c>
      <c r="BE82" s="44">
        <v>0</v>
      </c>
      <c r="BF82" s="44">
        <v>0.77433655532129986</v>
      </c>
      <c r="BG82" s="44">
        <v>0</v>
      </c>
      <c r="BH82" s="44">
        <v>0</v>
      </c>
      <c r="BI82" s="44">
        <v>0</v>
      </c>
      <c r="BJ82" s="44">
        <v>1.8012726290315002</v>
      </c>
      <c r="BK82" s="46">
        <f t="shared" si="3"/>
        <v>59.877694798243184</v>
      </c>
    </row>
    <row r="83" spans="1:63">
      <c r="A83" s="6"/>
      <c r="B83" s="11" t="s">
        <v>187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2.0065409580499998E-2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2.0536985128899999E-2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0</v>
      </c>
      <c r="AF83" s="44">
        <v>0</v>
      </c>
      <c r="AG83" s="44">
        <v>0</v>
      </c>
      <c r="AH83" s="44">
        <v>0</v>
      </c>
      <c r="AI83" s="44">
        <v>0</v>
      </c>
      <c r="AJ83" s="44">
        <v>0</v>
      </c>
      <c r="AK83" s="44">
        <v>0</v>
      </c>
      <c r="AL83" s="44">
        <v>0</v>
      </c>
      <c r="AM83" s="44">
        <v>0</v>
      </c>
      <c r="AN83" s="44">
        <v>0</v>
      </c>
      <c r="AO83" s="44">
        <v>0</v>
      </c>
      <c r="AP83" s="44">
        <v>0</v>
      </c>
      <c r="AQ83" s="44">
        <v>0</v>
      </c>
      <c r="AR83" s="44">
        <v>0</v>
      </c>
      <c r="AS83" s="44">
        <v>0</v>
      </c>
      <c r="AT83" s="44">
        <v>0</v>
      </c>
      <c r="AU83" s="44">
        <v>0</v>
      </c>
      <c r="AV83" s="44">
        <v>4.6108152814455998</v>
      </c>
      <c r="AW83" s="44">
        <v>1.3202849429030998</v>
      </c>
      <c r="AX83" s="44">
        <v>0</v>
      </c>
      <c r="AY83" s="44">
        <v>0</v>
      </c>
      <c r="AZ83" s="44">
        <v>36.893936094029009</v>
      </c>
      <c r="BA83" s="44">
        <v>0</v>
      </c>
      <c r="BB83" s="44">
        <v>0</v>
      </c>
      <c r="BC83" s="44">
        <v>0</v>
      </c>
      <c r="BD83" s="44">
        <v>0</v>
      </c>
      <c r="BE83" s="44">
        <v>0</v>
      </c>
      <c r="BF83" s="44">
        <v>0.46347201935380006</v>
      </c>
      <c r="BG83" s="44">
        <v>0</v>
      </c>
      <c r="BH83" s="44">
        <v>0</v>
      </c>
      <c r="BI83" s="44">
        <v>0</v>
      </c>
      <c r="BJ83" s="44">
        <v>1.4127766096771002</v>
      </c>
      <c r="BK83" s="46">
        <f t="shared" si="3"/>
        <v>44.741887342118012</v>
      </c>
    </row>
    <row r="84" spans="1:63">
      <c r="A84" s="6"/>
      <c r="B84" s="11" t="s">
        <v>188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8.6747694451200008E-2</v>
      </c>
      <c r="I84" s="44">
        <v>1.0098683870966001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8.0789470967E-3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  <c r="AR84" s="44">
        <v>0</v>
      </c>
      <c r="AS84" s="44">
        <v>0</v>
      </c>
      <c r="AT84" s="44">
        <v>0</v>
      </c>
      <c r="AU84" s="44">
        <v>0</v>
      </c>
      <c r="AV84" s="44">
        <v>2.9899308084463994</v>
      </c>
      <c r="AW84" s="44">
        <v>0.66572347741909998</v>
      </c>
      <c r="AX84" s="44">
        <v>0</v>
      </c>
      <c r="AY84" s="44">
        <v>0</v>
      </c>
      <c r="AZ84" s="44">
        <v>15.977603174189301</v>
      </c>
      <c r="BA84" s="44">
        <v>0</v>
      </c>
      <c r="BB84" s="44">
        <v>0</v>
      </c>
      <c r="BC84" s="44">
        <v>0</v>
      </c>
      <c r="BD84" s="44">
        <v>0</v>
      </c>
      <c r="BE84" s="44">
        <v>0</v>
      </c>
      <c r="BF84" s="44">
        <v>0.5960998970953999</v>
      </c>
      <c r="BG84" s="44">
        <v>0</v>
      </c>
      <c r="BH84" s="44">
        <v>0</v>
      </c>
      <c r="BI84" s="44">
        <v>0</v>
      </c>
      <c r="BJ84" s="44">
        <v>0.6583917003219999</v>
      </c>
      <c r="BK84" s="46">
        <f t="shared" si="3"/>
        <v>21.992444086116699</v>
      </c>
    </row>
    <row r="85" spans="1:63">
      <c r="A85" s="6"/>
      <c r="B85" s="11" t="s">
        <v>194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2.9091148709600001E-2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4">
        <v>0.1345832258064</v>
      </c>
      <c r="AG85" s="44">
        <v>0</v>
      </c>
      <c r="AH85" s="44">
        <v>0</v>
      </c>
      <c r="AI85" s="44">
        <v>0</v>
      </c>
      <c r="AJ85" s="44">
        <v>0</v>
      </c>
      <c r="AK85" s="44">
        <v>0</v>
      </c>
      <c r="AL85" s="44">
        <v>0</v>
      </c>
      <c r="AM85" s="44">
        <v>0</v>
      </c>
      <c r="AN85" s="44">
        <v>0</v>
      </c>
      <c r="AO85" s="44">
        <v>0</v>
      </c>
      <c r="AP85" s="44">
        <v>0</v>
      </c>
      <c r="AQ85" s="44">
        <v>0</v>
      </c>
      <c r="AR85" s="44">
        <v>0</v>
      </c>
      <c r="AS85" s="44">
        <v>0</v>
      </c>
      <c r="AT85" s="44">
        <v>0</v>
      </c>
      <c r="AU85" s="44">
        <v>0</v>
      </c>
      <c r="AV85" s="44">
        <v>3.3433347491234993</v>
      </c>
      <c r="AW85" s="44">
        <v>1.2089981738383999</v>
      </c>
      <c r="AX85" s="44">
        <v>0</v>
      </c>
      <c r="AY85" s="44">
        <v>0</v>
      </c>
      <c r="AZ85" s="44">
        <v>41.34303803447969</v>
      </c>
      <c r="BA85" s="44">
        <v>0</v>
      </c>
      <c r="BB85" s="44">
        <v>0</v>
      </c>
      <c r="BC85" s="44">
        <v>0</v>
      </c>
      <c r="BD85" s="44">
        <v>0</v>
      </c>
      <c r="BE85" s="44">
        <v>0</v>
      </c>
      <c r="BF85" s="44">
        <v>0.51864663635340003</v>
      </c>
      <c r="BG85" s="44">
        <v>0</v>
      </c>
      <c r="BH85" s="44">
        <v>0</v>
      </c>
      <c r="BI85" s="44">
        <v>0</v>
      </c>
      <c r="BJ85" s="44">
        <v>1.2364758850639002</v>
      </c>
      <c r="BK85" s="46">
        <f t="shared" si="3"/>
        <v>47.814167853374897</v>
      </c>
    </row>
    <row r="86" spans="1:63">
      <c r="A86" s="6"/>
      <c r="B86" s="11" t="s">
        <v>195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1.2322580644000001E-3</v>
      </c>
      <c r="I86" s="44">
        <v>0</v>
      </c>
      <c r="J86" s="44">
        <v>0</v>
      </c>
      <c r="K86" s="44">
        <v>0</v>
      </c>
      <c r="L86" s="44">
        <v>5.8064516127999998E-3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0</v>
      </c>
      <c r="AF86" s="44">
        <v>0</v>
      </c>
      <c r="AG86" s="44">
        <v>0</v>
      </c>
      <c r="AH86" s="44">
        <v>0</v>
      </c>
      <c r="AI86" s="44">
        <v>0</v>
      </c>
      <c r="AJ86" s="44">
        <v>0</v>
      </c>
      <c r="AK86" s="44">
        <v>0</v>
      </c>
      <c r="AL86" s="44">
        <v>0</v>
      </c>
      <c r="AM86" s="44">
        <v>0</v>
      </c>
      <c r="AN86" s="44">
        <v>0</v>
      </c>
      <c r="AO86" s="44">
        <v>0</v>
      </c>
      <c r="AP86" s="44">
        <v>0</v>
      </c>
      <c r="AQ86" s="44">
        <v>0</v>
      </c>
      <c r="AR86" s="44">
        <v>0</v>
      </c>
      <c r="AS86" s="44">
        <v>0</v>
      </c>
      <c r="AT86" s="44">
        <v>0</v>
      </c>
      <c r="AU86" s="44">
        <v>0</v>
      </c>
      <c r="AV86" s="44">
        <v>9.830541618819999E-2</v>
      </c>
      <c r="AW86" s="44">
        <v>0.15564516129</v>
      </c>
      <c r="AX86" s="44">
        <v>0</v>
      </c>
      <c r="AY86" s="44">
        <v>0</v>
      </c>
      <c r="AZ86" s="44">
        <v>0.59913547893310015</v>
      </c>
      <c r="BA86" s="44">
        <v>0</v>
      </c>
      <c r="BB86" s="44">
        <v>0</v>
      </c>
      <c r="BC86" s="44">
        <v>0</v>
      </c>
      <c r="BD86" s="44">
        <v>0</v>
      </c>
      <c r="BE86" s="44">
        <v>0</v>
      </c>
      <c r="BF86" s="44">
        <v>7.6336903214999996E-3</v>
      </c>
      <c r="BG86" s="44">
        <v>0</v>
      </c>
      <c r="BH86" s="44">
        <v>0</v>
      </c>
      <c r="BI86" s="44">
        <v>0</v>
      </c>
      <c r="BJ86" s="44">
        <v>5.6290322580400003E-2</v>
      </c>
      <c r="BK86" s="46">
        <f t="shared" si="3"/>
        <v>0.92404877899040005</v>
      </c>
    </row>
    <row r="87" spans="1:63">
      <c r="A87" s="6"/>
      <c r="B87" s="11" t="s">
        <v>171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1.1059922579999999E-3</v>
      </c>
      <c r="I87" s="44">
        <v>120.98582232699979</v>
      </c>
      <c r="J87" s="44">
        <v>0</v>
      </c>
      <c r="K87" s="44">
        <v>0</v>
      </c>
      <c r="L87" s="44">
        <v>1.1512032258E-3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4.2390662653548006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0</v>
      </c>
      <c r="AG87" s="44">
        <v>0</v>
      </c>
      <c r="AH87" s="44">
        <v>0</v>
      </c>
      <c r="AI87" s="44">
        <v>0</v>
      </c>
      <c r="AJ87" s="44">
        <v>0</v>
      </c>
      <c r="AK87" s="44">
        <v>0</v>
      </c>
      <c r="AL87" s="44">
        <v>0</v>
      </c>
      <c r="AM87" s="44">
        <v>0</v>
      </c>
      <c r="AN87" s="44">
        <v>0</v>
      </c>
      <c r="AO87" s="44">
        <v>0</v>
      </c>
      <c r="AP87" s="44">
        <v>0</v>
      </c>
      <c r="AQ87" s="44">
        <v>0</v>
      </c>
      <c r="AR87" s="44">
        <v>0</v>
      </c>
      <c r="AS87" s="44">
        <v>0</v>
      </c>
      <c r="AT87" s="44">
        <v>0</v>
      </c>
      <c r="AU87" s="44">
        <v>0</v>
      </c>
      <c r="AV87" s="44">
        <v>4.1344187419199999E-2</v>
      </c>
      <c r="AW87" s="44">
        <v>0</v>
      </c>
      <c r="AX87" s="44">
        <v>0</v>
      </c>
      <c r="AY87" s="44">
        <v>0</v>
      </c>
      <c r="AZ87" s="44">
        <v>4.0118388232579996</v>
      </c>
      <c r="BA87" s="44">
        <v>0</v>
      </c>
      <c r="BB87" s="44">
        <v>0</v>
      </c>
      <c r="BC87" s="44">
        <v>0</v>
      </c>
      <c r="BD87" s="44">
        <v>0</v>
      </c>
      <c r="BE87" s="44">
        <v>0</v>
      </c>
      <c r="BF87" s="44">
        <v>0</v>
      </c>
      <c r="BG87" s="44">
        <v>35.868685675193504</v>
      </c>
      <c r="BH87" s="44">
        <v>0</v>
      </c>
      <c r="BI87" s="44">
        <v>0</v>
      </c>
      <c r="BJ87" s="44">
        <v>0</v>
      </c>
      <c r="BK87" s="46">
        <f t="shared" si="3"/>
        <v>165.14901447370909</v>
      </c>
    </row>
    <row r="88" spans="1:63">
      <c r="A88" s="6"/>
      <c r="B88" s="11"/>
      <c r="C88" s="44"/>
      <c r="D88" s="41"/>
      <c r="E88" s="41"/>
      <c r="F88" s="41"/>
      <c r="G88" s="43"/>
      <c r="H88" s="44"/>
      <c r="I88" s="41"/>
      <c r="J88" s="41"/>
      <c r="K88" s="41"/>
      <c r="L88" s="43"/>
      <c r="M88" s="44"/>
      <c r="N88" s="41"/>
      <c r="O88" s="41"/>
      <c r="P88" s="41"/>
      <c r="Q88" s="43"/>
      <c r="R88" s="44"/>
      <c r="S88" s="41"/>
      <c r="T88" s="41"/>
      <c r="U88" s="41"/>
      <c r="V88" s="43"/>
      <c r="W88" s="44"/>
      <c r="X88" s="41"/>
      <c r="Y88" s="41"/>
      <c r="Z88" s="41"/>
      <c r="AA88" s="43"/>
      <c r="AB88" s="44"/>
      <c r="AC88" s="41"/>
      <c r="AD88" s="41"/>
      <c r="AE88" s="41"/>
      <c r="AF88" s="43"/>
      <c r="AG88" s="44"/>
      <c r="AH88" s="41"/>
      <c r="AI88" s="41"/>
      <c r="AJ88" s="41"/>
      <c r="AK88" s="43"/>
      <c r="AL88" s="44"/>
      <c r="AM88" s="41"/>
      <c r="AN88" s="41"/>
      <c r="AO88" s="41"/>
      <c r="AP88" s="43"/>
      <c r="AQ88" s="44"/>
      <c r="AR88" s="41"/>
      <c r="AS88" s="41"/>
      <c r="AT88" s="41"/>
      <c r="AU88" s="43"/>
      <c r="AV88" s="44"/>
      <c r="AW88" s="41"/>
      <c r="AX88" s="41"/>
      <c r="AY88" s="41"/>
      <c r="AZ88" s="43"/>
      <c r="BA88" s="44"/>
      <c r="BB88" s="41"/>
      <c r="BC88" s="41"/>
      <c r="BD88" s="41"/>
      <c r="BE88" s="43"/>
      <c r="BF88" s="44"/>
      <c r="BG88" s="41"/>
      <c r="BH88" s="41"/>
      <c r="BI88" s="41"/>
      <c r="BJ88" s="43"/>
      <c r="BK88" s="46"/>
    </row>
    <row r="89" spans="1:63">
      <c r="A89" s="6"/>
      <c r="B89" s="11" t="s">
        <v>95</v>
      </c>
      <c r="C89" s="44">
        <f>SUM(C19:C88)</f>
        <v>0</v>
      </c>
      <c r="D89" s="44">
        <f>SUM(D19:D88)</f>
        <v>0</v>
      </c>
      <c r="E89" s="44">
        <f t="shared" ref="E89:BJ89" si="4">SUM(E19:E88)</f>
        <v>0</v>
      </c>
      <c r="F89" s="44">
        <f t="shared" si="4"/>
        <v>0</v>
      </c>
      <c r="G89" s="44">
        <f t="shared" si="4"/>
        <v>0</v>
      </c>
      <c r="H89" s="44">
        <f t="shared" si="4"/>
        <v>3.6684179360882005</v>
      </c>
      <c r="I89" s="44">
        <f t="shared" si="4"/>
        <v>1888.1859758915418</v>
      </c>
      <c r="J89" s="44">
        <f t="shared" si="4"/>
        <v>0.7830711290322</v>
      </c>
      <c r="K89" s="44">
        <f t="shared" si="4"/>
        <v>0</v>
      </c>
      <c r="L89" s="44">
        <f t="shared" si="4"/>
        <v>172.13386007689834</v>
      </c>
      <c r="M89" s="44">
        <f t="shared" si="4"/>
        <v>0</v>
      </c>
      <c r="N89" s="44">
        <f t="shared" si="4"/>
        <v>0</v>
      </c>
      <c r="O89" s="44">
        <f t="shared" si="4"/>
        <v>0</v>
      </c>
      <c r="P89" s="44">
        <f t="shared" si="4"/>
        <v>0</v>
      </c>
      <c r="Q89" s="44">
        <f t="shared" si="4"/>
        <v>0</v>
      </c>
      <c r="R89" s="44">
        <f t="shared" si="4"/>
        <v>0.56209361525549995</v>
      </c>
      <c r="S89" s="44">
        <f t="shared" si="4"/>
        <v>239.96676073825742</v>
      </c>
      <c r="T89" s="44">
        <f t="shared" si="4"/>
        <v>0</v>
      </c>
      <c r="U89" s="44">
        <f t="shared" si="4"/>
        <v>0</v>
      </c>
      <c r="V89" s="44">
        <f t="shared" si="4"/>
        <v>1.1092841645159</v>
      </c>
      <c r="W89" s="44">
        <f t="shared" si="4"/>
        <v>0</v>
      </c>
      <c r="X89" s="44">
        <f t="shared" si="4"/>
        <v>0</v>
      </c>
      <c r="Y89" s="44">
        <f t="shared" si="4"/>
        <v>0</v>
      </c>
      <c r="Z89" s="44">
        <f t="shared" si="4"/>
        <v>0</v>
      </c>
      <c r="AA89" s="44">
        <f t="shared" si="4"/>
        <v>0</v>
      </c>
      <c r="AB89" s="44">
        <f t="shared" si="4"/>
        <v>0.50568017538630006</v>
      </c>
      <c r="AC89" s="44">
        <f t="shared" si="4"/>
        <v>22.071921142418699</v>
      </c>
      <c r="AD89" s="44">
        <f t="shared" si="4"/>
        <v>0</v>
      </c>
      <c r="AE89" s="44">
        <f t="shared" si="4"/>
        <v>0</v>
      </c>
      <c r="AF89" s="44">
        <f t="shared" si="4"/>
        <v>49.411683061448599</v>
      </c>
      <c r="AG89" s="44">
        <f t="shared" si="4"/>
        <v>0</v>
      </c>
      <c r="AH89" s="44">
        <f t="shared" si="4"/>
        <v>0</v>
      </c>
      <c r="AI89" s="44">
        <f t="shared" si="4"/>
        <v>0</v>
      </c>
      <c r="AJ89" s="44">
        <f t="shared" si="4"/>
        <v>0</v>
      </c>
      <c r="AK89" s="44">
        <f t="shared" si="4"/>
        <v>0</v>
      </c>
      <c r="AL89" s="44">
        <f t="shared" si="4"/>
        <v>6.3980906451400005E-2</v>
      </c>
      <c r="AM89" s="44">
        <f t="shared" si="4"/>
        <v>0.58146096774190004</v>
      </c>
      <c r="AN89" s="44">
        <f t="shared" si="4"/>
        <v>0</v>
      </c>
      <c r="AO89" s="44">
        <f t="shared" si="4"/>
        <v>0</v>
      </c>
      <c r="AP89" s="44">
        <f t="shared" si="4"/>
        <v>0.34897058064499997</v>
      </c>
      <c r="AQ89" s="44">
        <f t="shared" si="4"/>
        <v>0</v>
      </c>
      <c r="AR89" s="44">
        <f t="shared" si="4"/>
        <v>0</v>
      </c>
      <c r="AS89" s="44">
        <f t="shared" si="4"/>
        <v>0</v>
      </c>
      <c r="AT89" s="44">
        <f t="shared" si="4"/>
        <v>0</v>
      </c>
      <c r="AU89" s="44">
        <f t="shared" si="4"/>
        <v>0</v>
      </c>
      <c r="AV89" s="44">
        <f t="shared" si="4"/>
        <v>248.82161647310701</v>
      </c>
      <c r="AW89" s="44">
        <f t="shared" si="4"/>
        <v>600.14991612849008</v>
      </c>
      <c r="AX89" s="44">
        <f t="shared" si="4"/>
        <v>0</v>
      </c>
      <c r="AY89" s="44">
        <f t="shared" si="4"/>
        <v>0</v>
      </c>
      <c r="AZ89" s="44">
        <f t="shared" si="4"/>
        <v>1804.8289336582993</v>
      </c>
      <c r="BA89" s="44">
        <f t="shared" si="4"/>
        <v>0</v>
      </c>
      <c r="BB89" s="44">
        <f t="shared" si="4"/>
        <v>0</v>
      </c>
      <c r="BC89" s="44">
        <f t="shared" si="4"/>
        <v>0</v>
      </c>
      <c r="BD89" s="44">
        <f t="shared" si="4"/>
        <v>0</v>
      </c>
      <c r="BE89" s="44">
        <f t="shared" si="4"/>
        <v>0</v>
      </c>
      <c r="BF89" s="44">
        <f t="shared" si="4"/>
        <v>31.045492471238699</v>
      </c>
      <c r="BG89" s="44">
        <f t="shared" si="4"/>
        <v>132.52001218806299</v>
      </c>
      <c r="BH89" s="44">
        <f t="shared" si="4"/>
        <v>0</v>
      </c>
      <c r="BI89" s="44">
        <f t="shared" si="4"/>
        <v>0</v>
      </c>
      <c r="BJ89" s="44">
        <f t="shared" si="4"/>
        <v>79.123995614335584</v>
      </c>
      <c r="BK89" s="45">
        <f>SUM(BK19:BK88)</f>
        <v>5275.883126919216</v>
      </c>
    </row>
    <row r="90" spans="1:63">
      <c r="A90" s="6" t="s">
        <v>82</v>
      </c>
      <c r="B90" s="10" t="s">
        <v>15</v>
      </c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4"/>
    </row>
    <row r="91" spans="1:63">
      <c r="A91" s="6"/>
      <c r="B91" s="11" t="s">
        <v>39</v>
      </c>
      <c r="C91" s="44"/>
      <c r="D91" s="41"/>
      <c r="E91" s="41"/>
      <c r="F91" s="41"/>
      <c r="G91" s="43"/>
      <c r="H91" s="44"/>
      <c r="I91" s="41"/>
      <c r="J91" s="41"/>
      <c r="K91" s="41"/>
      <c r="L91" s="43"/>
      <c r="M91" s="44"/>
      <c r="N91" s="41"/>
      <c r="O91" s="41"/>
      <c r="P91" s="41"/>
      <c r="Q91" s="43"/>
      <c r="R91" s="44"/>
      <c r="S91" s="41"/>
      <c r="T91" s="41"/>
      <c r="U91" s="41"/>
      <c r="V91" s="43"/>
      <c r="W91" s="44"/>
      <c r="X91" s="41"/>
      <c r="Y91" s="41"/>
      <c r="Z91" s="41"/>
      <c r="AA91" s="43"/>
      <c r="AB91" s="44"/>
      <c r="AC91" s="41"/>
      <c r="AD91" s="41"/>
      <c r="AE91" s="41"/>
      <c r="AF91" s="43"/>
      <c r="AG91" s="44"/>
      <c r="AH91" s="41"/>
      <c r="AI91" s="41"/>
      <c r="AJ91" s="41"/>
      <c r="AK91" s="43"/>
      <c r="AL91" s="44"/>
      <c r="AM91" s="41"/>
      <c r="AN91" s="41"/>
      <c r="AO91" s="41"/>
      <c r="AP91" s="43"/>
      <c r="AQ91" s="44"/>
      <c r="AR91" s="41"/>
      <c r="AS91" s="41"/>
      <c r="AT91" s="41"/>
      <c r="AU91" s="43"/>
      <c r="AV91" s="44"/>
      <c r="AW91" s="41"/>
      <c r="AX91" s="41"/>
      <c r="AY91" s="41"/>
      <c r="AZ91" s="43"/>
      <c r="BA91" s="44"/>
      <c r="BB91" s="41"/>
      <c r="BC91" s="41"/>
      <c r="BD91" s="41"/>
      <c r="BE91" s="43"/>
      <c r="BF91" s="44"/>
      <c r="BG91" s="41"/>
      <c r="BH91" s="41"/>
      <c r="BI91" s="41"/>
      <c r="BJ91" s="43"/>
      <c r="BK91" s="46"/>
    </row>
    <row r="92" spans="1:63">
      <c r="A92" s="6"/>
      <c r="B92" s="11" t="s">
        <v>94</v>
      </c>
      <c r="C92" s="44"/>
      <c r="D92" s="41"/>
      <c r="E92" s="41"/>
      <c r="F92" s="41"/>
      <c r="G92" s="43"/>
      <c r="H92" s="44"/>
      <c r="I92" s="41"/>
      <c r="J92" s="41"/>
      <c r="K92" s="41"/>
      <c r="L92" s="43"/>
      <c r="M92" s="44"/>
      <c r="N92" s="41"/>
      <c r="O92" s="41"/>
      <c r="P92" s="41"/>
      <c r="Q92" s="43"/>
      <c r="R92" s="44"/>
      <c r="S92" s="41"/>
      <c r="T92" s="41"/>
      <c r="U92" s="41"/>
      <c r="V92" s="43"/>
      <c r="W92" s="44"/>
      <c r="X92" s="41"/>
      <c r="Y92" s="41"/>
      <c r="Z92" s="41"/>
      <c r="AA92" s="43"/>
      <c r="AB92" s="44"/>
      <c r="AC92" s="41"/>
      <c r="AD92" s="41"/>
      <c r="AE92" s="41"/>
      <c r="AF92" s="43"/>
      <c r="AG92" s="44"/>
      <c r="AH92" s="41"/>
      <c r="AI92" s="41"/>
      <c r="AJ92" s="41"/>
      <c r="AK92" s="43"/>
      <c r="AL92" s="44"/>
      <c r="AM92" s="41"/>
      <c r="AN92" s="41"/>
      <c r="AO92" s="41"/>
      <c r="AP92" s="43"/>
      <c r="AQ92" s="44"/>
      <c r="AR92" s="41"/>
      <c r="AS92" s="41"/>
      <c r="AT92" s="41"/>
      <c r="AU92" s="43"/>
      <c r="AV92" s="44"/>
      <c r="AW92" s="41"/>
      <c r="AX92" s="41"/>
      <c r="AY92" s="41"/>
      <c r="AZ92" s="43"/>
      <c r="BA92" s="44"/>
      <c r="BB92" s="41"/>
      <c r="BC92" s="41"/>
      <c r="BD92" s="41"/>
      <c r="BE92" s="43"/>
      <c r="BF92" s="44"/>
      <c r="BG92" s="41"/>
      <c r="BH92" s="41"/>
      <c r="BI92" s="41"/>
      <c r="BJ92" s="43"/>
      <c r="BK92" s="46"/>
    </row>
    <row r="93" spans="1:63">
      <c r="A93" s="6" t="s">
        <v>84</v>
      </c>
      <c r="B93" s="10" t="s">
        <v>99</v>
      </c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4"/>
    </row>
    <row r="94" spans="1:63">
      <c r="A94" s="6"/>
      <c r="B94" s="11" t="s">
        <v>39</v>
      </c>
      <c r="C94" s="44"/>
      <c r="D94" s="41"/>
      <c r="E94" s="41"/>
      <c r="F94" s="41"/>
      <c r="G94" s="43"/>
      <c r="H94" s="44"/>
      <c r="I94" s="41"/>
      <c r="J94" s="41"/>
      <c r="K94" s="41"/>
      <c r="L94" s="43"/>
      <c r="M94" s="44"/>
      <c r="N94" s="41"/>
      <c r="O94" s="41"/>
      <c r="P94" s="41"/>
      <c r="Q94" s="43"/>
      <c r="R94" s="44"/>
      <c r="S94" s="41"/>
      <c r="T94" s="41"/>
      <c r="U94" s="41"/>
      <c r="V94" s="43"/>
      <c r="W94" s="44"/>
      <c r="X94" s="41"/>
      <c r="Y94" s="41"/>
      <c r="Z94" s="41"/>
      <c r="AA94" s="43"/>
      <c r="AB94" s="44"/>
      <c r="AC94" s="41"/>
      <c r="AD94" s="41"/>
      <c r="AE94" s="41"/>
      <c r="AF94" s="43"/>
      <c r="AG94" s="44"/>
      <c r="AH94" s="41"/>
      <c r="AI94" s="41"/>
      <c r="AJ94" s="41"/>
      <c r="AK94" s="43"/>
      <c r="AL94" s="44"/>
      <c r="AM94" s="41"/>
      <c r="AN94" s="41"/>
      <c r="AO94" s="41"/>
      <c r="AP94" s="43"/>
      <c r="AQ94" s="44"/>
      <c r="AR94" s="41"/>
      <c r="AS94" s="41"/>
      <c r="AT94" s="41"/>
      <c r="AU94" s="43"/>
      <c r="AV94" s="44"/>
      <c r="AW94" s="41"/>
      <c r="AX94" s="41"/>
      <c r="AY94" s="41"/>
      <c r="AZ94" s="43"/>
      <c r="BA94" s="44"/>
      <c r="BB94" s="41"/>
      <c r="BC94" s="41"/>
      <c r="BD94" s="41"/>
      <c r="BE94" s="43"/>
      <c r="BF94" s="44"/>
      <c r="BG94" s="41"/>
      <c r="BH94" s="41"/>
      <c r="BI94" s="41"/>
      <c r="BJ94" s="43"/>
      <c r="BK94" s="46"/>
    </row>
    <row r="95" spans="1:63">
      <c r="A95" s="6"/>
      <c r="B95" s="11" t="s">
        <v>93</v>
      </c>
      <c r="C95" s="44"/>
      <c r="D95" s="41"/>
      <c r="E95" s="41"/>
      <c r="F95" s="41"/>
      <c r="G95" s="43"/>
      <c r="H95" s="44"/>
      <c r="I95" s="41"/>
      <c r="J95" s="41"/>
      <c r="K95" s="41"/>
      <c r="L95" s="43"/>
      <c r="M95" s="44"/>
      <c r="N95" s="41"/>
      <c r="O95" s="41"/>
      <c r="P95" s="41"/>
      <c r="Q95" s="43"/>
      <c r="R95" s="44"/>
      <c r="S95" s="41"/>
      <c r="T95" s="41"/>
      <c r="U95" s="41"/>
      <c r="V95" s="43"/>
      <c r="W95" s="44"/>
      <c r="X95" s="41"/>
      <c r="Y95" s="41"/>
      <c r="Z95" s="41"/>
      <c r="AA95" s="43"/>
      <c r="AB95" s="44"/>
      <c r="AC95" s="41"/>
      <c r="AD95" s="41"/>
      <c r="AE95" s="41"/>
      <c r="AF95" s="43"/>
      <c r="AG95" s="44"/>
      <c r="AH95" s="41"/>
      <c r="AI95" s="41"/>
      <c r="AJ95" s="41"/>
      <c r="AK95" s="43"/>
      <c r="AL95" s="44"/>
      <c r="AM95" s="41"/>
      <c r="AN95" s="41"/>
      <c r="AO95" s="41"/>
      <c r="AP95" s="43"/>
      <c r="AQ95" s="44"/>
      <c r="AR95" s="41"/>
      <c r="AS95" s="41"/>
      <c r="AT95" s="41"/>
      <c r="AU95" s="43"/>
      <c r="AV95" s="44"/>
      <c r="AW95" s="41"/>
      <c r="AX95" s="41"/>
      <c r="AY95" s="41"/>
      <c r="AZ95" s="43"/>
      <c r="BA95" s="44"/>
      <c r="BB95" s="41"/>
      <c r="BC95" s="41"/>
      <c r="BD95" s="41"/>
      <c r="BE95" s="43"/>
      <c r="BF95" s="44"/>
      <c r="BG95" s="41"/>
      <c r="BH95" s="41"/>
      <c r="BI95" s="41"/>
      <c r="BJ95" s="43"/>
      <c r="BK95" s="46"/>
    </row>
    <row r="96" spans="1:63">
      <c r="A96" s="6" t="s">
        <v>85</v>
      </c>
      <c r="B96" s="10" t="s">
        <v>16</v>
      </c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4"/>
    </row>
    <row r="97" spans="1:63">
      <c r="A97" s="6"/>
      <c r="B97" s="11" t="s">
        <v>39</v>
      </c>
      <c r="C97" s="44"/>
      <c r="D97" s="41"/>
      <c r="E97" s="41"/>
      <c r="F97" s="41"/>
      <c r="G97" s="43"/>
      <c r="H97" s="44"/>
      <c r="I97" s="41"/>
      <c r="J97" s="41"/>
      <c r="K97" s="41"/>
      <c r="L97" s="43"/>
      <c r="M97" s="44"/>
      <c r="N97" s="41"/>
      <c r="O97" s="41"/>
      <c r="P97" s="41"/>
      <c r="Q97" s="43"/>
      <c r="R97" s="44"/>
      <c r="S97" s="41"/>
      <c r="T97" s="41"/>
      <c r="U97" s="41"/>
      <c r="V97" s="43"/>
      <c r="W97" s="44"/>
      <c r="X97" s="41"/>
      <c r="Y97" s="41"/>
      <c r="Z97" s="41"/>
      <c r="AA97" s="43"/>
      <c r="AB97" s="44"/>
      <c r="AC97" s="41"/>
      <c r="AD97" s="41"/>
      <c r="AE97" s="41"/>
      <c r="AF97" s="43"/>
      <c r="AG97" s="44"/>
      <c r="AH97" s="41"/>
      <c r="AI97" s="41"/>
      <c r="AJ97" s="41"/>
      <c r="AK97" s="43"/>
      <c r="AL97" s="44"/>
      <c r="AM97" s="41"/>
      <c r="AN97" s="41"/>
      <c r="AO97" s="41"/>
      <c r="AP97" s="43"/>
      <c r="AQ97" s="44"/>
      <c r="AR97" s="41"/>
      <c r="AS97" s="41"/>
      <c r="AT97" s="41"/>
      <c r="AU97" s="43"/>
      <c r="AV97" s="44"/>
      <c r="AW97" s="41"/>
      <c r="AX97" s="41"/>
      <c r="AY97" s="41"/>
      <c r="AZ97" s="43"/>
      <c r="BA97" s="44"/>
      <c r="BB97" s="41"/>
      <c r="BC97" s="41"/>
      <c r="BD97" s="41"/>
      <c r="BE97" s="43"/>
      <c r="BF97" s="44"/>
      <c r="BG97" s="41"/>
      <c r="BH97" s="41"/>
      <c r="BI97" s="41"/>
      <c r="BJ97" s="43"/>
      <c r="BK97" s="46"/>
    </row>
    <row r="98" spans="1:63">
      <c r="A98" s="6"/>
      <c r="B98" s="11" t="s">
        <v>148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9.3139524773900001E-2</v>
      </c>
      <c r="I98" s="44">
        <v>162.56474690235402</v>
      </c>
      <c r="J98" s="44">
        <v>0</v>
      </c>
      <c r="K98" s="44">
        <v>0</v>
      </c>
      <c r="L98" s="44">
        <v>3.2686395856450998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1.9376012900000001E-4</v>
      </c>
      <c r="S98" s="44">
        <v>0</v>
      </c>
      <c r="T98" s="44">
        <v>0</v>
      </c>
      <c r="U98" s="44">
        <v>0</v>
      </c>
      <c r="V98" s="44">
        <v>1.03951499032E-2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10.672752077032099</v>
      </c>
      <c r="AD98" s="44">
        <v>0</v>
      </c>
      <c r="AE98" s="44">
        <v>0</v>
      </c>
      <c r="AF98" s="44">
        <v>13.511213119257899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  <c r="AR98" s="44">
        <v>0</v>
      </c>
      <c r="AS98" s="44">
        <v>0</v>
      </c>
      <c r="AT98" s="44">
        <v>0</v>
      </c>
      <c r="AU98" s="44">
        <v>0</v>
      </c>
      <c r="AV98" s="44">
        <v>0.60421057786929988</v>
      </c>
      <c r="AW98" s="44">
        <v>56.505680424418799</v>
      </c>
      <c r="AX98" s="44">
        <v>0</v>
      </c>
      <c r="AY98" s="44">
        <v>0</v>
      </c>
      <c r="AZ98" s="44">
        <v>64.866972869643305</v>
      </c>
      <c r="BA98" s="44">
        <v>0</v>
      </c>
      <c r="BB98" s="44">
        <v>0</v>
      </c>
      <c r="BC98" s="44">
        <v>0</v>
      </c>
      <c r="BD98" s="44">
        <v>0</v>
      </c>
      <c r="BE98" s="44">
        <v>0</v>
      </c>
      <c r="BF98" s="44">
        <v>2.3005122515899999E-2</v>
      </c>
      <c r="BG98" s="44">
        <v>0</v>
      </c>
      <c r="BH98" s="44">
        <v>0</v>
      </c>
      <c r="BI98" s="44">
        <v>0</v>
      </c>
      <c r="BJ98" s="44">
        <v>0.59391818022580001</v>
      </c>
      <c r="BK98" s="46">
        <f>SUM(C98:BJ98)</f>
        <v>312.71486729376829</v>
      </c>
    </row>
    <row r="99" spans="1:63">
      <c r="A99" s="6"/>
      <c r="B99" s="11" t="s">
        <v>149</v>
      </c>
      <c r="C99" s="44">
        <v>0</v>
      </c>
      <c r="D99" s="44">
        <v>5.0525896289354</v>
      </c>
      <c r="E99" s="44">
        <v>0</v>
      </c>
      <c r="F99" s="44">
        <v>0</v>
      </c>
      <c r="G99" s="44">
        <v>0</v>
      </c>
      <c r="H99" s="44">
        <v>0.51703233612790001</v>
      </c>
      <c r="I99" s="44">
        <v>13.028332631419</v>
      </c>
      <c r="J99" s="44">
        <v>26.5521100348064</v>
      </c>
      <c r="K99" s="44">
        <v>0</v>
      </c>
      <c r="L99" s="44">
        <v>6.6860328717088002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0.12569925632199999</v>
      </c>
      <c r="S99" s="44">
        <v>1.0063109096699999E-2</v>
      </c>
      <c r="T99" s="44">
        <v>0</v>
      </c>
      <c r="U99" s="44">
        <v>0</v>
      </c>
      <c r="V99" s="44">
        <v>0.22247352928979999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7.6041313290300006E-2</v>
      </c>
      <c r="AC99" s="44">
        <v>1.1739502785482001</v>
      </c>
      <c r="AD99" s="44">
        <v>0</v>
      </c>
      <c r="AE99" s="44">
        <v>0</v>
      </c>
      <c r="AF99" s="44">
        <v>4.0264451185479002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5.3917697096000005E-3</v>
      </c>
      <c r="AM99" s="44">
        <v>0.17795652441929999</v>
      </c>
      <c r="AN99" s="44">
        <v>0</v>
      </c>
      <c r="AO99" s="44">
        <v>0</v>
      </c>
      <c r="AP99" s="44">
        <v>0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44">
        <v>5.3986049217962995</v>
      </c>
      <c r="AW99" s="44">
        <v>137.16170664409287</v>
      </c>
      <c r="AX99" s="44">
        <v>0</v>
      </c>
      <c r="AY99" s="44">
        <v>0</v>
      </c>
      <c r="AZ99" s="44">
        <v>115.77209014537722</v>
      </c>
      <c r="BA99" s="44">
        <v>0</v>
      </c>
      <c r="BB99" s="44">
        <v>0</v>
      </c>
      <c r="BC99" s="44">
        <v>0</v>
      </c>
      <c r="BD99" s="44">
        <v>0</v>
      </c>
      <c r="BE99" s="44">
        <v>0</v>
      </c>
      <c r="BF99" s="44">
        <v>0.58226461338550006</v>
      </c>
      <c r="BG99" s="44">
        <v>3.6030781884836003</v>
      </c>
      <c r="BH99" s="44">
        <v>0</v>
      </c>
      <c r="BI99" s="44">
        <v>0</v>
      </c>
      <c r="BJ99" s="44">
        <v>1.5235854545801999</v>
      </c>
      <c r="BK99" s="46">
        <f t="shared" ref="BK99:BK109" si="5">SUM(C99:BJ99)</f>
        <v>321.69544836993703</v>
      </c>
    </row>
    <row r="100" spans="1:63">
      <c r="A100" s="6"/>
      <c r="B100" s="11" t="s">
        <v>181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4.2140808548099998E-2</v>
      </c>
      <c r="I100" s="44">
        <v>0.26649217741929998</v>
      </c>
      <c r="J100" s="44">
        <v>0</v>
      </c>
      <c r="K100" s="44">
        <v>0</v>
      </c>
      <c r="L100" s="44">
        <v>2.6449082103223995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2.05323684193E-2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  <c r="AE100" s="44">
        <v>0</v>
      </c>
      <c r="AF100" s="44">
        <v>1.4337618387094999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>
        <v>0</v>
      </c>
      <c r="AS100" s="44">
        <v>0</v>
      </c>
      <c r="AT100" s="44">
        <v>0</v>
      </c>
      <c r="AU100" s="44">
        <v>0</v>
      </c>
      <c r="AV100" s="44">
        <v>2.0094552415452998</v>
      </c>
      <c r="AW100" s="44">
        <v>15.419024229482901</v>
      </c>
      <c r="AX100" s="44">
        <v>0</v>
      </c>
      <c r="AY100" s="44">
        <v>0</v>
      </c>
      <c r="AZ100" s="44">
        <v>39.204687134931888</v>
      </c>
      <c r="BA100" s="44">
        <v>0</v>
      </c>
      <c r="BB100" s="44">
        <v>0</v>
      </c>
      <c r="BC100" s="44">
        <v>0</v>
      </c>
      <c r="BD100" s="44">
        <v>0</v>
      </c>
      <c r="BE100" s="44">
        <v>0</v>
      </c>
      <c r="BF100" s="44">
        <v>0.3514286687414</v>
      </c>
      <c r="BG100" s="44">
        <v>1.4045505044837998</v>
      </c>
      <c r="BH100" s="44">
        <v>0</v>
      </c>
      <c r="BI100" s="44">
        <v>0</v>
      </c>
      <c r="BJ100" s="44">
        <v>1.0335887586126</v>
      </c>
      <c r="BK100" s="46">
        <f t="shared" si="5"/>
        <v>63.830569941216488</v>
      </c>
    </row>
    <row r="101" spans="1:63">
      <c r="A101" s="6"/>
      <c r="B101" s="11" t="s">
        <v>150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2.73890616771E-2</v>
      </c>
      <c r="I101" s="44">
        <v>0</v>
      </c>
      <c r="J101" s="44">
        <v>0</v>
      </c>
      <c r="K101" s="44">
        <v>0</v>
      </c>
      <c r="L101" s="44">
        <v>0.7524281085804001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  <c r="AR101" s="44">
        <v>0</v>
      </c>
      <c r="AS101" s="44">
        <v>0</v>
      </c>
      <c r="AT101" s="44">
        <v>0</v>
      </c>
      <c r="AU101" s="44">
        <v>0</v>
      </c>
      <c r="AV101" s="44">
        <v>2.0926205136732001</v>
      </c>
      <c r="AW101" s="44">
        <v>6.2618344947090998</v>
      </c>
      <c r="AX101" s="44">
        <v>1.4841151348063999</v>
      </c>
      <c r="AY101" s="44">
        <v>0</v>
      </c>
      <c r="AZ101" s="44">
        <v>20.431289619643103</v>
      </c>
      <c r="BA101" s="44">
        <v>0</v>
      </c>
      <c r="BB101" s="44">
        <v>0</v>
      </c>
      <c r="BC101" s="44">
        <v>0</v>
      </c>
      <c r="BD101" s="44">
        <v>0</v>
      </c>
      <c r="BE101" s="44">
        <v>0</v>
      </c>
      <c r="BF101" s="44">
        <v>0.2718584574831</v>
      </c>
      <c r="BG101" s="44">
        <v>0.21955654354830001</v>
      </c>
      <c r="BH101" s="44">
        <v>0</v>
      </c>
      <c r="BI101" s="44">
        <v>0</v>
      </c>
      <c r="BJ101" s="44">
        <v>0.1073227453225</v>
      </c>
      <c r="BK101" s="46">
        <f t="shared" si="5"/>
        <v>31.648414679443199</v>
      </c>
    </row>
    <row r="102" spans="1:63">
      <c r="A102" s="6"/>
      <c r="B102" s="11" t="s">
        <v>151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2.8294049354500004E-2</v>
      </c>
      <c r="I102" s="44">
        <v>1.0189751612903</v>
      </c>
      <c r="J102" s="44">
        <v>0</v>
      </c>
      <c r="K102" s="44">
        <v>0</v>
      </c>
      <c r="L102" s="44">
        <v>71.8699667806127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1.02590696773E-2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1.0106812903199999E-2</v>
      </c>
      <c r="AC102" s="44">
        <v>0</v>
      </c>
      <c r="AD102" s="44">
        <v>0</v>
      </c>
      <c r="AE102" s="44">
        <v>0</v>
      </c>
      <c r="AF102" s="44">
        <v>0.70565958064500001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0</v>
      </c>
      <c r="AS102" s="44">
        <v>0</v>
      </c>
      <c r="AT102" s="44">
        <v>0</v>
      </c>
      <c r="AU102" s="44">
        <v>0</v>
      </c>
      <c r="AV102" s="44">
        <v>0.47636906483670005</v>
      </c>
      <c r="AW102" s="44">
        <v>14.2238791024837</v>
      </c>
      <c r="AX102" s="44">
        <v>0</v>
      </c>
      <c r="AY102" s="44">
        <v>0</v>
      </c>
      <c r="AZ102" s="44">
        <v>4.1334883629022006</v>
      </c>
      <c r="BA102" s="44">
        <v>0</v>
      </c>
      <c r="BB102" s="44">
        <v>0</v>
      </c>
      <c r="BC102" s="44">
        <v>0</v>
      </c>
      <c r="BD102" s="44">
        <v>0</v>
      </c>
      <c r="BE102" s="44">
        <v>0</v>
      </c>
      <c r="BF102" s="44">
        <v>0.11722619222530001</v>
      </c>
      <c r="BG102" s="44">
        <v>0</v>
      </c>
      <c r="BH102" s="44">
        <v>0</v>
      </c>
      <c r="BI102" s="44">
        <v>0</v>
      </c>
      <c r="BJ102" s="44">
        <v>5.05340645161E-2</v>
      </c>
      <c r="BK102" s="46">
        <f t="shared" si="5"/>
        <v>92.644758241447008</v>
      </c>
    </row>
    <row r="103" spans="1:63">
      <c r="A103" s="6"/>
      <c r="B103" s="11" t="s">
        <v>152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0.1304590617095</v>
      </c>
      <c r="I103" s="44">
        <v>107.8617289268708</v>
      </c>
      <c r="J103" s="44">
        <v>0</v>
      </c>
      <c r="K103" s="44">
        <v>0</v>
      </c>
      <c r="L103" s="44">
        <v>297.17796245174077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1.4389759709600001E-2</v>
      </c>
      <c r="S103" s="44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  <c r="AE103" s="44">
        <v>0</v>
      </c>
      <c r="AF103" s="44">
        <v>47.294858985386995</v>
      </c>
      <c r="AG103" s="44">
        <v>0</v>
      </c>
      <c r="AH103" s="44">
        <v>0</v>
      </c>
      <c r="AI103" s="44">
        <v>0</v>
      </c>
      <c r="AJ103" s="44">
        <v>0</v>
      </c>
      <c r="AK103" s="44">
        <v>0</v>
      </c>
      <c r="AL103" s="44">
        <v>0</v>
      </c>
      <c r="AM103" s="44">
        <v>0</v>
      </c>
      <c r="AN103" s="44">
        <v>0</v>
      </c>
      <c r="AO103" s="44">
        <v>0</v>
      </c>
      <c r="AP103" s="44">
        <v>0</v>
      </c>
      <c r="AQ103" s="44">
        <v>0</v>
      </c>
      <c r="AR103" s="44">
        <v>0</v>
      </c>
      <c r="AS103" s="44">
        <v>0</v>
      </c>
      <c r="AT103" s="44">
        <v>0</v>
      </c>
      <c r="AU103" s="44">
        <v>0</v>
      </c>
      <c r="AV103" s="44">
        <v>9.7646030934999975E-2</v>
      </c>
      <c r="AW103" s="44">
        <v>26.5149124177739</v>
      </c>
      <c r="AX103" s="44">
        <v>0</v>
      </c>
      <c r="AY103" s="44">
        <v>0</v>
      </c>
      <c r="AZ103" s="44">
        <v>1.6006548877092999</v>
      </c>
      <c r="BA103" s="44">
        <v>0</v>
      </c>
      <c r="BB103" s="44">
        <v>0</v>
      </c>
      <c r="BC103" s="44">
        <v>0</v>
      </c>
      <c r="BD103" s="44">
        <v>0</v>
      </c>
      <c r="BE103" s="44">
        <v>0</v>
      </c>
      <c r="BF103" s="44">
        <v>1.2440706290199999E-2</v>
      </c>
      <c r="BG103" s="44">
        <v>0</v>
      </c>
      <c r="BH103" s="44">
        <v>0</v>
      </c>
      <c r="BI103" s="44">
        <v>0</v>
      </c>
      <c r="BJ103" s="44">
        <v>1.0707722870900001E-2</v>
      </c>
      <c r="BK103" s="46">
        <f t="shared" si="5"/>
        <v>480.71576095099704</v>
      </c>
    </row>
    <row r="104" spans="1:63">
      <c r="A104" s="6"/>
      <c r="B104" s="11" t="s">
        <v>153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0.21136592048260003</v>
      </c>
      <c r="I104" s="44">
        <v>30.5013836178383</v>
      </c>
      <c r="J104" s="44">
        <v>0</v>
      </c>
      <c r="K104" s="44">
        <v>0</v>
      </c>
      <c r="L104" s="44">
        <v>1.1959618413539999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2.7432249709499999E-2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0.37999996283869997</v>
      </c>
      <c r="AD104" s="44">
        <v>0</v>
      </c>
      <c r="AE104" s="44">
        <v>0</v>
      </c>
      <c r="AF104" s="44">
        <v>0.10969517499979999</v>
      </c>
      <c r="AG104" s="44">
        <v>0</v>
      </c>
      <c r="AH104" s="44">
        <v>0</v>
      </c>
      <c r="AI104" s="44">
        <v>0</v>
      </c>
      <c r="AJ104" s="44">
        <v>0</v>
      </c>
      <c r="AK104" s="44">
        <v>0</v>
      </c>
      <c r="AL104" s="44">
        <v>0</v>
      </c>
      <c r="AM104" s="44">
        <v>0</v>
      </c>
      <c r="AN104" s="44">
        <v>0</v>
      </c>
      <c r="AO104" s="44">
        <v>0</v>
      </c>
      <c r="AP104" s="44">
        <v>0</v>
      </c>
      <c r="AQ104" s="44">
        <v>0</v>
      </c>
      <c r="AR104" s="44">
        <v>0</v>
      </c>
      <c r="AS104" s="44">
        <v>0</v>
      </c>
      <c r="AT104" s="44">
        <v>0</v>
      </c>
      <c r="AU104" s="44">
        <v>0</v>
      </c>
      <c r="AV104" s="44">
        <v>0.58821117670399969</v>
      </c>
      <c r="AW104" s="44">
        <v>23.2703438539667</v>
      </c>
      <c r="AX104" s="44">
        <v>0</v>
      </c>
      <c r="AY104" s="44">
        <v>0</v>
      </c>
      <c r="AZ104" s="44">
        <v>5.0924466981589998</v>
      </c>
      <c r="BA104" s="44">
        <v>0</v>
      </c>
      <c r="BB104" s="44">
        <v>0</v>
      </c>
      <c r="BC104" s="44">
        <v>0</v>
      </c>
      <c r="BD104" s="44">
        <v>0</v>
      </c>
      <c r="BE104" s="44">
        <v>0</v>
      </c>
      <c r="BF104" s="44">
        <v>3.3862924160499998E-2</v>
      </c>
      <c r="BG104" s="44">
        <v>0</v>
      </c>
      <c r="BH104" s="44">
        <v>0</v>
      </c>
      <c r="BI104" s="44">
        <v>0</v>
      </c>
      <c r="BJ104" s="44">
        <v>0</v>
      </c>
      <c r="BK104" s="46">
        <f t="shared" si="5"/>
        <v>61.410703420213103</v>
      </c>
    </row>
    <row r="105" spans="1:63">
      <c r="A105" s="6"/>
      <c r="B105" s="11" t="s">
        <v>154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0.14228180267670001</v>
      </c>
      <c r="I105" s="44">
        <v>181.2700592665802</v>
      </c>
      <c r="J105" s="44">
        <v>0</v>
      </c>
      <c r="K105" s="44">
        <v>0</v>
      </c>
      <c r="L105" s="44">
        <v>37.013689334064203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5.9969620032000001E-2</v>
      </c>
      <c r="S105" s="44">
        <v>104.53346527151589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6.9413436128899997E-2</v>
      </c>
      <c r="AC105" s="44">
        <v>0.84588053877409997</v>
      </c>
      <c r="AD105" s="44">
        <v>0</v>
      </c>
      <c r="AE105" s="44">
        <v>0</v>
      </c>
      <c r="AF105" s="44">
        <v>24.727741426515696</v>
      </c>
      <c r="AG105" s="44">
        <v>0</v>
      </c>
      <c r="AH105" s="44">
        <v>0</v>
      </c>
      <c r="AI105" s="44">
        <v>0</v>
      </c>
      <c r="AJ105" s="44">
        <v>0</v>
      </c>
      <c r="AK105" s="44">
        <v>0</v>
      </c>
      <c r="AL105" s="44">
        <v>0</v>
      </c>
      <c r="AM105" s="44">
        <v>0</v>
      </c>
      <c r="AN105" s="44">
        <v>0</v>
      </c>
      <c r="AO105" s="44">
        <v>0</v>
      </c>
      <c r="AP105" s="44">
        <v>0.2416187979677</v>
      </c>
      <c r="AQ105" s="44">
        <v>0</v>
      </c>
      <c r="AR105" s="44">
        <v>0</v>
      </c>
      <c r="AS105" s="44">
        <v>0</v>
      </c>
      <c r="AT105" s="44">
        <v>0</v>
      </c>
      <c r="AU105" s="44">
        <v>0</v>
      </c>
      <c r="AV105" s="44">
        <v>4.6309651720556992</v>
      </c>
      <c r="AW105" s="44">
        <v>262.3028006754808</v>
      </c>
      <c r="AX105" s="44">
        <v>0</v>
      </c>
      <c r="AY105" s="44">
        <v>0</v>
      </c>
      <c r="AZ105" s="44">
        <v>238.06690810028499</v>
      </c>
      <c r="BA105" s="44">
        <v>0</v>
      </c>
      <c r="BB105" s="44">
        <v>0</v>
      </c>
      <c r="BC105" s="44">
        <v>0</v>
      </c>
      <c r="BD105" s="44">
        <v>0</v>
      </c>
      <c r="BE105" s="44">
        <v>0</v>
      </c>
      <c r="BF105" s="44">
        <v>1.0012662910306001</v>
      </c>
      <c r="BG105" s="44">
        <v>1.4326249595806</v>
      </c>
      <c r="BH105" s="44">
        <v>0</v>
      </c>
      <c r="BI105" s="44">
        <v>0</v>
      </c>
      <c r="BJ105" s="44">
        <v>5.4952968042253998</v>
      </c>
      <c r="BK105" s="46">
        <f t="shared" si="5"/>
        <v>861.83398149691345</v>
      </c>
    </row>
    <row r="106" spans="1:63">
      <c r="A106" s="6"/>
      <c r="B106" s="11" t="s">
        <v>155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0.76017250325710017</v>
      </c>
      <c r="I106" s="44">
        <v>415.43636214274062</v>
      </c>
      <c r="J106" s="44">
        <v>0</v>
      </c>
      <c r="K106" s="44">
        <v>0</v>
      </c>
      <c r="L106" s="44">
        <v>46.641135958128004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2.0708198644800002E-2</v>
      </c>
      <c r="S106" s="44">
        <v>185.807685570258</v>
      </c>
      <c r="T106" s="44">
        <v>0</v>
      </c>
      <c r="U106" s="44">
        <v>0</v>
      </c>
      <c r="V106" s="44">
        <v>0.23444297341930001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12.926297203902999</v>
      </c>
      <c r="AC106" s="44">
        <v>5.4147761160965002</v>
      </c>
      <c r="AD106" s="44">
        <v>0</v>
      </c>
      <c r="AE106" s="44">
        <v>0</v>
      </c>
      <c r="AF106" s="44">
        <v>52.084596619708698</v>
      </c>
      <c r="AG106" s="44">
        <v>0</v>
      </c>
      <c r="AH106" s="44">
        <v>0</v>
      </c>
      <c r="AI106" s="44">
        <v>0</v>
      </c>
      <c r="AJ106" s="44">
        <v>0</v>
      </c>
      <c r="AK106" s="44">
        <v>0</v>
      </c>
      <c r="AL106" s="44">
        <v>3.48112790322E-2</v>
      </c>
      <c r="AM106" s="44">
        <v>2.5078564310967</v>
      </c>
      <c r="AN106" s="44">
        <v>0</v>
      </c>
      <c r="AO106" s="44">
        <v>0</v>
      </c>
      <c r="AP106" s="44">
        <v>0</v>
      </c>
      <c r="AQ106" s="44">
        <v>0</v>
      </c>
      <c r="AR106" s="44">
        <v>0</v>
      </c>
      <c r="AS106" s="44">
        <v>0</v>
      </c>
      <c r="AT106" s="44">
        <v>0</v>
      </c>
      <c r="AU106" s="44">
        <v>0</v>
      </c>
      <c r="AV106" s="44">
        <v>15.230625635469698</v>
      </c>
      <c r="AW106" s="44">
        <v>460.23194021757359</v>
      </c>
      <c r="AX106" s="44">
        <v>0</v>
      </c>
      <c r="AY106" s="44">
        <v>0</v>
      </c>
      <c r="AZ106" s="44">
        <v>601.36676081246526</v>
      </c>
      <c r="BA106" s="44">
        <v>0</v>
      </c>
      <c r="BB106" s="44">
        <v>0</v>
      </c>
      <c r="BC106" s="44">
        <v>0</v>
      </c>
      <c r="BD106" s="44">
        <v>0</v>
      </c>
      <c r="BE106" s="44">
        <v>0</v>
      </c>
      <c r="BF106" s="44">
        <v>1.3956384363849001</v>
      </c>
      <c r="BG106" s="44">
        <v>142.6262851867084</v>
      </c>
      <c r="BH106" s="44">
        <v>0</v>
      </c>
      <c r="BI106" s="44">
        <v>0</v>
      </c>
      <c r="BJ106" s="44">
        <v>24.683648284288193</v>
      </c>
      <c r="BK106" s="46">
        <f t="shared" si="5"/>
        <v>1967.4037435691748</v>
      </c>
    </row>
    <row r="107" spans="1:63">
      <c r="A107" s="6"/>
      <c r="B107" s="11" t="s">
        <v>156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0.51487379528959998</v>
      </c>
      <c r="I107" s="44">
        <v>305.68262013925749</v>
      </c>
      <c r="J107" s="44">
        <v>0</v>
      </c>
      <c r="K107" s="44">
        <v>0</v>
      </c>
      <c r="L107" s="44">
        <v>30.280885756709203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1.2158589353999999E-3</v>
      </c>
      <c r="S107" s="44">
        <v>0</v>
      </c>
      <c r="T107" s="44">
        <v>0</v>
      </c>
      <c r="U107" s="44">
        <v>0</v>
      </c>
      <c r="V107" s="44">
        <v>1.2324172032199999E-2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2.04289840645E-2</v>
      </c>
      <c r="AC107" s="44">
        <v>22.849604913870902</v>
      </c>
      <c r="AD107" s="44">
        <v>0</v>
      </c>
      <c r="AE107" s="44">
        <v>0</v>
      </c>
      <c r="AF107" s="44">
        <v>40.601175921644696</v>
      </c>
      <c r="AG107" s="44">
        <v>0</v>
      </c>
      <c r="AH107" s="44">
        <v>0</v>
      </c>
      <c r="AI107" s="44">
        <v>0</v>
      </c>
      <c r="AJ107" s="44">
        <v>0</v>
      </c>
      <c r="AK107" s="44">
        <v>0</v>
      </c>
      <c r="AL107" s="44">
        <v>0</v>
      </c>
      <c r="AM107" s="44">
        <v>0</v>
      </c>
      <c r="AN107" s="44">
        <v>0</v>
      </c>
      <c r="AO107" s="44">
        <v>0</v>
      </c>
      <c r="AP107" s="44">
        <v>0</v>
      </c>
      <c r="AQ107" s="44">
        <v>0</v>
      </c>
      <c r="AR107" s="44">
        <v>0</v>
      </c>
      <c r="AS107" s="44">
        <v>0</v>
      </c>
      <c r="AT107" s="44">
        <v>0</v>
      </c>
      <c r="AU107" s="44">
        <v>0</v>
      </c>
      <c r="AV107" s="44">
        <v>0.41750386848280002</v>
      </c>
      <c r="AW107" s="44">
        <v>252.20247820061132</v>
      </c>
      <c r="AX107" s="44">
        <v>0</v>
      </c>
      <c r="AY107" s="44">
        <v>0</v>
      </c>
      <c r="AZ107" s="44">
        <v>28.889586555610908</v>
      </c>
      <c r="BA107" s="44">
        <v>0</v>
      </c>
      <c r="BB107" s="44">
        <v>0</v>
      </c>
      <c r="BC107" s="44">
        <v>0</v>
      </c>
      <c r="BD107" s="44">
        <v>0</v>
      </c>
      <c r="BE107" s="44">
        <v>0</v>
      </c>
      <c r="BF107" s="44">
        <v>3.4669872193099999E-2</v>
      </c>
      <c r="BG107" s="44">
        <v>125.1793282453862</v>
      </c>
      <c r="BH107" s="44">
        <v>0</v>
      </c>
      <c r="BI107" s="44">
        <v>0</v>
      </c>
      <c r="BJ107" s="44">
        <v>0.3049325019354</v>
      </c>
      <c r="BK107" s="46">
        <f t="shared" si="5"/>
        <v>806.99162878602374</v>
      </c>
    </row>
    <row r="108" spans="1:63">
      <c r="A108" s="6"/>
      <c r="B108" s="11" t="s">
        <v>157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2.5944336490624997</v>
      </c>
      <c r="I108" s="44">
        <v>1681.6485777797695</v>
      </c>
      <c r="J108" s="44">
        <v>48.2156218667741</v>
      </c>
      <c r="K108" s="44">
        <v>0</v>
      </c>
      <c r="L108" s="44">
        <v>139.1992456999015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0.26205127961220004</v>
      </c>
      <c r="S108" s="44">
        <v>142.52144906745059</v>
      </c>
      <c r="T108" s="44">
        <v>0</v>
      </c>
      <c r="U108" s="44">
        <v>0</v>
      </c>
      <c r="V108" s="44">
        <v>1.4543056548300001E-2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0.15010577554780002</v>
      </c>
      <c r="AC108" s="44">
        <v>191.13321951574028</v>
      </c>
      <c r="AD108" s="44">
        <v>0</v>
      </c>
      <c r="AE108" s="44">
        <v>0</v>
      </c>
      <c r="AF108" s="44">
        <v>36.243635485644305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2.3776615354700003E-2</v>
      </c>
      <c r="AM108" s="44">
        <v>6.2941045161199999E-2</v>
      </c>
      <c r="AN108" s="44">
        <v>0</v>
      </c>
      <c r="AO108" s="44">
        <v>0</v>
      </c>
      <c r="AP108" s="44">
        <v>7.3797035386999998E-2</v>
      </c>
      <c r="AQ108" s="44">
        <v>0</v>
      </c>
      <c r="AR108" s="44">
        <v>0</v>
      </c>
      <c r="AS108" s="44">
        <v>0</v>
      </c>
      <c r="AT108" s="44">
        <v>0</v>
      </c>
      <c r="AU108" s="44">
        <v>0</v>
      </c>
      <c r="AV108" s="44">
        <v>5.390177870276097</v>
      </c>
      <c r="AW108" s="44">
        <v>561.53766849157466</v>
      </c>
      <c r="AX108" s="44">
        <v>0</v>
      </c>
      <c r="AY108" s="44">
        <v>0</v>
      </c>
      <c r="AZ108" s="44">
        <v>178.43240362911945</v>
      </c>
      <c r="BA108" s="44">
        <v>0</v>
      </c>
      <c r="BB108" s="44">
        <v>0</v>
      </c>
      <c r="BC108" s="44">
        <v>0</v>
      </c>
      <c r="BD108" s="44">
        <v>0</v>
      </c>
      <c r="BE108" s="44">
        <v>0</v>
      </c>
      <c r="BF108" s="44">
        <v>0.97438299144840013</v>
      </c>
      <c r="BG108" s="44">
        <v>14.290607885064199</v>
      </c>
      <c r="BH108" s="44">
        <v>16.4390160041612</v>
      </c>
      <c r="BI108" s="44">
        <v>0</v>
      </c>
      <c r="BJ108" s="44">
        <v>4.3661831393868997</v>
      </c>
      <c r="BK108" s="46">
        <f t="shared" si="5"/>
        <v>3023.5738378829851</v>
      </c>
    </row>
    <row r="109" spans="1:63" s="18" customFormat="1">
      <c r="A109" s="6"/>
      <c r="B109" s="16" t="s">
        <v>92</v>
      </c>
      <c r="C109" s="49">
        <f>SUM(C98:C108)</f>
        <v>0</v>
      </c>
      <c r="D109" s="50">
        <f t="shared" ref="D109:BJ109" si="6">SUM(D98:D108)</f>
        <v>5.0525896289354</v>
      </c>
      <c r="E109" s="50">
        <f t="shared" si="6"/>
        <v>0</v>
      </c>
      <c r="F109" s="50">
        <f t="shared" si="6"/>
        <v>0</v>
      </c>
      <c r="G109" s="39">
        <f t="shared" si="6"/>
        <v>0</v>
      </c>
      <c r="H109" s="49">
        <f t="shared" si="6"/>
        <v>5.0615825129595002</v>
      </c>
      <c r="I109" s="50">
        <f t="shared" si="6"/>
        <v>2899.2792787455396</v>
      </c>
      <c r="J109" s="50">
        <f t="shared" si="6"/>
        <v>74.767731901580504</v>
      </c>
      <c r="K109" s="50">
        <f t="shared" si="6"/>
        <v>0</v>
      </c>
      <c r="L109" s="39">
        <f t="shared" si="6"/>
        <v>636.7308565987671</v>
      </c>
      <c r="M109" s="49">
        <f t="shared" si="6"/>
        <v>0</v>
      </c>
      <c r="N109" s="50">
        <f t="shared" si="6"/>
        <v>0</v>
      </c>
      <c r="O109" s="50">
        <f t="shared" si="6"/>
        <v>0</v>
      </c>
      <c r="P109" s="50">
        <f t="shared" si="6"/>
        <v>0</v>
      </c>
      <c r="Q109" s="39">
        <f t="shared" si="6"/>
        <v>0</v>
      </c>
      <c r="R109" s="49">
        <f t="shared" si="6"/>
        <v>0.54245142119110001</v>
      </c>
      <c r="S109" s="50">
        <f t="shared" si="6"/>
        <v>432.87266301832119</v>
      </c>
      <c r="T109" s="50">
        <f t="shared" si="6"/>
        <v>0</v>
      </c>
      <c r="U109" s="50">
        <f t="shared" si="6"/>
        <v>0</v>
      </c>
      <c r="V109" s="39">
        <f t="shared" si="6"/>
        <v>0.49417888119280001</v>
      </c>
      <c r="W109" s="49">
        <f t="shared" si="6"/>
        <v>0</v>
      </c>
      <c r="X109" s="50">
        <f t="shared" si="6"/>
        <v>0</v>
      </c>
      <c r="Y109" s="50">
        <f t="shared" si="6"/>
        <v>0</v>
      </c>
      <c r="Z109" s="50">
        <f t="shared" si="6"/>
        <v>0</v>
      </c>
      <c r="AA109" s="39">
        <f t="shared" si="6"/>
        <v>0</v>
      </c>
      <c r="AB109" s="49">
        <f t="shared" si="6"/>
        <v>13.2523935258377</v>
      </c>
      <c r="AC109" s="50">
        <f t="shared" si="6"/>
        <v>232.47018340290077</v>
      </c>
      <c r="AD109" s="50">
        <f t="shared" si="6"/>
        <v>0</v>
      </c>
      <c r="AE109" s="50">
        <f t="shared" si="6"/>
        <v>0</v>
      </c>
      <c r="AF109" s="39">
        <f t="shared" si="6"/>
        <v>220.73878327106047</v>
      </c>
      <c r="AG109" s="49">
        <f t="shared" si="6"/>
        <v>0</v>
      </c>
      <c r="AH109" s="50">
        <f t="shared" si="6"/>
        <v>0</v>
      </c>
      <c r="AI109" s="50">
        <f t="shared" si="6"/>
        <v>0</v>
      </c>
      <c r="AJ109" s="50">
        <f t="shared" si="6"/>
        <v>0</v>
      </c>
      <c r="AK109" s="39">
        <f t="shared" si="6"/>
        <v>0</v>
      </c>
      <c r="AL109" s="49">
        <f t="shared" si="6"/>
        <v>6.3979664096500008E-2</v>
      </c>
      <c r="AM109" s="50">
        <f t="shared" si="6"/>
        <v>2.7487540006772</v>
      </c>
      <c r="AN109" s="50">
        <f t="shared" si="6"/>
        <v>0</v>
      </c>
      <c r="AO109" s="50">
        <f t="shared" si="6"/>
        <v>0</v>
      </c>
      <c r="AP109" s="39">
        <f t="shared" si="6"/>
        <v>0.31541583335470003</v>
      </c>
      <c r="AQ109" s="49">
        <f t="shared" si="6"/>
        <v>0</v>
      </c>
      <c r="AR109" s="50">
        <f t="shared" si="6"/>
        <v>0</v>
      </c>
      <c r="AS109" s="50">
        <f t="shared" si="6"/>
        <v>0</v>
      </c>
      <c r="AT109" s="50">
        <f t="shared" si="6"/>
        <v>0</v>
      </c>
      <c r="AU109" s="39">
        <f>SUM(AU98:AU108)</f>
        <v>0</v>
      </c>
      <c r="AV109" s="49">
        <f t="shared" si="6"/>
        <v>36.936390073644091</v>
      </c>
      <c r="AW109" s="50">
        <f t="shared" si="6"/>
        <v>1815.6322687521683</v>
      </c>
      <c r="AX109" s="50">
        <f t="shared" si="6"/>
        <v>1.4841151348063999</v>
      </c>
      <c r="AY109" s="50">
        <f t="shared" si="6"/>
        <v>0</v>
      </c>
      <c r="AZ109" s="39">
        <f t="shared" si="6"/>
        <v>1297.8572888158469</v>
      </c>
      <c r="BA109" s="49">
        <f t="shared" si="6"/>
        <v>0</v>
      </c>
      <c r="BB109" s="50">
        <f t="shared" si="6"/>
        <v>0</v>
      </c>
      <c r="BC109" s="50">
        <f t="shared" si="6"/>
        <v>0</v>
      </c>
      <c r="BD109" s="50">
        <f t="shared" si="6"/>
        <v>0</v>
      </c>
      <c r="BE109" s="39">
        <f t="shared" si="6"/>
        <v>0</v>
      </c>
      <c r="BF109" s="39">
        <f t="shared" si="6"/>
        <v>4.798044275858901</v>
      </c>
      <c r="BG109" s="39">
        <f t="shared" si="6"/>
        <v>288.7560315132551</v>
      </c>
      <c r="BH109" s="39">
        <f t="shared" si="6"/>
        <v>16.4390160041612</v>
      </c>
      <c r="BI109" s="39">
        <f t="shared" si="6"/>
        <v>0</v>
      </c>
      <c r="BJ109" s="39">
        <f t="shared" si="6"/>
        <v>38.169717655963986</v>
      </c>
      <c r="BK109" s="45">
        <f t="shared" si="5"/>
        <v>8024.4637146321184</v>
      </c>
    </row>
    <row r="110" spans="1:63">
      <c r="A110" s="6"/>
      <c r="B110" s="16" t="s">
        <v>83</v>
      </c>
      <c r="C110" s="44">
        <f t="shared" ref="C110:AH110" si="7">C11+C15+C89+C92+C95+C109</f>
        <v>0</v>
      </c>
      <c r="D110" s="44">
        <f t="shared" si="7"/>
        <v>345.32777584945086</v>
      </c>
      <c r="E110" s="44">
        <f t="shared" si="7"/>
        <v>0</v>
      </c>
      <c r="F110" s="44">
        <f t="shared" si="7"/>
        <v>0</v>
      </c>
      <c r="G110" s="44">
        <f t="shared" si="7"/>
        <v>0</v>
      </c>
      <c r="H110" s="44">
        <f t="shared" si="7"/>
        <v>9.4928051015296013</v>
      </c>
      <c r="I110" s="44">
        <f t="shared" si="7"/>
        <v>7849.3642770544229</v>
      </c>
      <c r="J110" s="44">
        <f t="shared" si="7"/>
        <v>730.44052937038555</v>
      </c>
      <c r="K110" s="44">
        <f t="shared" si="7"/>
        <v>0</v>
      </c>
      <c r="L110" s="44">
        <f t="shared" si="7"/>
        <v>852.83945244924439</v>
      </c>
      <c r="M110" s="44">
        <f t="shared" si="7"/>
        <v>0</v>
      </c>
      <c r="N110" s="44">
        <f t="shared" si="7"/>
        <v>0</v>
      </c>
      <c r="O110" s="44">
        <f t="shared" si="7"/>
        <v>0</v>
      </c>
      <c r="P110" s="44">
        <f t="shared" si="7"/>
        <v>0</v>
      </c>
      <c r="Q110" s="44">
        <f t="shared" si="7"/>
        <v>0</v>
      </c>
      <c r="R110" s="44">
        <f t="shared" si="7"/>
        <v>1.2462374737682</v>
      </c>
      <c r="S110" s="44">
        <f t="shared" si="7"/>
        <v>675.07091040419141</v>
      </c>
      <c r="T110" s="44">
        <f t="shared" si="7"/>
        <v>22.681609027580603</v>
      </c>
      <c r="U110" s="44">
        <f t="shared" si="7"/>
        <v>0</v>
      </c>
      <c r="V110" s="44">
        <f t="shared" si="7"/>
        <v>1.7181749793537</v>
      </c>
      <c r="W110" s="44">
        <f t="shared" si="7"/>
        <v>0</v>
      </c>
      <c r="X110" s="44">
        <f t="shared" si="7"/>
        <v>0</v>
      </c>
      <c r="Y110" s="44">
        <f t="shared" si="7"/>
        <v>0</v>
      </c>
      <c r="Z110" s="44">
        <f t="shared" si="7"/>
        <v>0</v>
      </c>
      <c r="AA110" s="44">
        <f t="shared" si="7"/>
        <v>0</v>
      </c>
      <c r="AB110" s="44">
        <f t="shared" si="7"/>
        <v>13.8134798239335</v>
      </c>
      <c r="AC110" s="44">
        <f t="shared" si="7"/>
        <v>313.09981593844799</v>
      </c>
      <c r="AD110" s="44">
        <f t="shared" si="7"/>
        <v>0</v>
      </c>
      <c r="AE110" s="44">
        <f t="shared" si="7"/>
        <v>0</v>
      </c>
      <c r="AF110" s="44">
        <f t="shared" si="7"/>
        <v>291.4569465995404</v>
      </c>
      <c r="AG110" s="44">
        <f t="shared" si="7"/>
        <v>0</v>
      </c>
      <c r="AH110" s="44">
        <f t="shared" si="7"/>
        <v>0</v>
      </c>
      <c r="AI110" s="44">
        <f t="shared" ref="AI110:BJ110" si="8">AI11+AI15+AI89+AI92+AI95+AI109</f>
        <v>0</v>
      </c>
      <c r="AJ110" s="44">
        <f t="shared" si="8"/>
        <v>0</v>
      </c>
      <c r="AK110" s="44">
        <f t="shared" si="8"/>
        <v>0</v>
      </c>
      <c r="AL110" s="44">
        <f t="shared" si="8"/>
        <v>0.1279605705479</v>
      </c>
      <c r="AM110" s="44">
        <f t="shared" si="8"/>
        <v>3.3302149684191003</v>
      </c>
      <c r="AN110" s="44">
        <f t="shared" si="8"/>
        <v>0</v>
      </c>
      <c r="AO110" s="44">
        <f t="shared" si="8"/>
        <v>0</v>
      </c>
      <c r="AP110" s="44">
        <f t="shared" si="8"/>
        <v>1.0560416930640999</v>
      </c>
      <c r="AQ110" s="44">
        <f t="shared" si="8"/>
        <v>0</v>
      </c>
      <c r="AR110" s="44">
        <f t="shared" si="8"/>
        <v>0</v>
      </c>
      <c r="AS110" s="44">
        <f t="shared" si="8"/>
        <v>0</v>
      </c>
      <c r="AT110" s="44">
        <f t="shared" si="8"/>
        <v>0</v>
      </c>
      <c r="AU110" s="44">
        <f t="shared" si="8"/>
        <v>0</v>
      </c>
      <c r="AV110" s="44">
        <f t="shared" si="8"/>
        <v>287.89239999861593</v>
      </c>
      <c r="AW110" s="44">
        <f t="shared" si="8"/>
        <v>4097.4847443675862</v>
      </c>
      <c r="AX110" s="44">
        <f t="shared" si="8"/>
        <v>56.883467224612801</v>
      </c>
      <c r="AY110" s="44">
        <f t="shared" si="8"/>
        <v>0</v>
      </c>
      <c r="AZ110" s="44">
        <f t="shared" si="8"/>
        <v>3412.4897671039462</v>
      </c>
      <c r="BA110" s="44">
        <f t="shared" si="8"/>
        <v>0</v>
      </c>
      <c r="BB110" s="44">
        <f t="shared" si="8"/>
        <v>0</v>
      </c>
      <c r="BC110" s="44">
        <f t="shared" si="8"/>
        <v>0</v>
      </c>
      <c r="BD110" s="44">
        <f t="shared" si="8"/>
        <v>0</v>
      </c>
      <c r="BE110" s="44">
        <f t="shared" si="8"/>
        <v>0</v>
      </c>
      <c r="BF110" s="44">
        <f t="shared" si="8"/>
        <v>36.068934078934497</v>
      </c>
      <c r="BG110" s="44">
        <f t="shared" si="8"/>
        <v>639.04536846486576</v>
      </c>
      <c r="BH110" s="44">
        <f t="shared" si="8"/>
        <v>18.052476023999901</v>
      </c>
      <c r="BI110" s="44">
        <f t="shared" si="8"/>
        <v>0</v>
      </c>
      <c r="BJ110" s="44">
        <f t="shared" si="8"/>
        <v>131.92307659339568</v>
      </c>
      <c r="BK110" s="45">
        <f>BK11+BK15+BK89+BK92+BK95+BK109</f>
        <v>19790.906465159838</v>
      </c>
    </row>
    <row r="111" spans="1:63" ht="3.75" customHeight="1">
      <c r="A111" s="6"/>
      <c r="B111" s="17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4"/>
    </row>
    <row r="112" spans="1:63">
      <c r="A112" s="6" t="s">
        <v>1</v>
      </c>
      <c r="B112" s="7" t="s">
        <v>7</v>
      </c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4"/>
    </row>
    <row r="113" spans="1:63" s="18" customFormat="1">
      <c r="A113" s="6" t="s">
        <v>79</v>
      </c>
      <c r="B113" s="10" t="s">
        <v>2</v>
      </c>
      <c r="C113" s="69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1"/>
    </row>
    <row r="114" spans="1:63" s="18" customFormat="1">
      <c r="A114" s="6"/>
      <c r="B114" s="11" t="s">
        <v>39</v>
      </c>
      <c r="C114" s="49"/>
      <c r="D114" s="50"/>
      <c r="E114" s="50"/>
      <c r="F114" s="50"/>
      <c r="G114" s="39"/>
      <c r="H114" s="49"/>
      <c r="I114" s="50"/>
      <c r="J114" s="50"/>
      <c r="K114" s="50"/>
      <c r="L114" s="39"/>
      <c r="M114" s="49"/>
      <c r="N114" s="50"/>
      <c r="O114" s="50"/>
      <c r="P114" s="50"/>
      <c r="Q114" s="39"/>
      <c r="R114" s="49"/>
      <c r="S114" s="50"/>
      <c r="T114" s="50"/>
      <c r="U114" s="50"/>
      <c r="V114" s="39"/>
      <c r="W114" s="49"/>
      <c r="X114" s="50"/>
      <c r="Y114" s="50"/>
      <c r="Z114" s="50"/>
      <c r="AA114" s="39"/>
      <c r="AB114" s="49"/>
      <c r="AC114" s="50"/>
      <c r="AD114" s="50"/>
      <c r="AE114" s="50"/>
      <c r="AF114" s="39"/>
      <c r="AG114" s="49"/>
      <c r="AH114" s="50"/>
      <c r="AI114" s="50"/>
      <c r="AJ114" s="50"/>
      <c r="AK114" s="39"/>
      <c r="AL114" s="49"/>
      <c r="AM114" s="50"/>
      <c r="AN114" s="50"/>
      <c r="AO114" s="50"/>
      <c r="AP114" s="39"/>
      <c r="AQ114" s="49"/>
      <c r="AR114" s="50"/>
      <c r="AS114" s="50"/>
      <c r="AT114" s="50"/>
      <c r="AU114" s="39"/>
      <c r="AV114" s="49"/>
      <c r="AW114" s="50"/>
      <c r="AX114" s="50"/>
      <c r="AY114" s="50"/>
      <c r="AZ114" s="39"/>
      <c r="BA114" s="49"/>
      <c r="BB114" s="50"/>
      <c r="BC114" s="50"/>
      <c r="BD114" s="50"/>
      <c r="BE114" s="39"/>
      <c r="BF114" s="49"/>
      <c r="BG114" s="50"/>
      <c r="BH114" s="50"/>
      <c r="BI114" s="50"/>
      <c r="BJ114" s="39"/>
      <c r="BK114" s="45"/>
    </row>
    <row r="115" spans="1:63" s="18" customFormat="1">
      <c r="A115" s="6"/>
      <c r="B115" s="11" t="s">
        <v>158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1.3575464620948996</v>
      </c>
      <c r="I115" s="44">
        <v>0</v>
      </c>
      <c r="J115" s="44">
        <v>0</v>
      </c>
      <c r="K115" s="44">
        <v>0</v>
      </c>
      <c r="L115" s="44">
        <v>8.8827051870700002E-2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0.35360947115840019</v>
      </c>
      <c r="S115" s="44">
        <v>0</v>
      </c>
      <c r="T115" s="44">
        <v>0</v>
      </c>
      <c r="U115" s="44">
        <v>0</v>
      </c>
      <c r="V115" s="44">
        <v>8.2126741900000004E-5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5.2993664644900004E-2</v>
      </c>
      <c r="AC115" s="44">
        <v>0</v>
      </c>
      <c r="AD115" s="44">
        <v>0</v>
      </c>
      <c r="AE115" s="44">
        <v>0</v>
      </c>
      <c r="AF115" s="44">
        <v>4.2399720064499997E-2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6.6896204515999999E-3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  <c r="AR115" s="44">
        <v>0</v>
      </c>
      <c r="AS115" s="44">
        <v>0</v>
      </c>
      <c r="AT115" s="44">
        <v>0</v>
      </c>
      <c r="AU115" s="44">
        <v>0</v>
      </c>
      <c r="AV115" s="44">
        <v>34.855293243229383</v>
      </c>
      <c r="AW115" s="44">
        <v>2.6445173870700001E-2</v>
      </c>
      <c r="AX115" s="44">
        <v>0</v>
      </c>
      <c r="AY115" s="44">
        <v>0</v>
      </c>
      <c r="AZ115" s="44">
        <v>0.6442981581281001</v>
      </c>
      <c r="BA115" s="44">
        <v>0</v>
      </c>
      <c r="BB115" s="44">
        <v>0</v>
      </c>
      <c r="BC115" s="44">
        <v>0</v>
      </c>
      <c r="BD115" s="44">
        <v>0</v>
      </c>
      <c r="BE115" s="44">
        <v>0</v>
      </c>
      <c r="BF115" s="44">
        <v>9.2162024130634066</v>
      </c>
      <c r="BG115" s="44">
        <v>1.2361017740999999E-3</v>
      </c>
      <c r="BH115" s="44">
        <v>0</v>
      </c>
      <c r="BI115" s="44">
        <v>0</v>
      </c>
      <c r="BJ115" s="44">
        <v>5.9026538870799991E-2</v>
      </c>
      <c r="BK115" s="46">
        <f>SUM(C115:BJ115)</f>
        <v>46.704649745963387</v>
      </c>
    </row>
    <row r="116" spans="1:63" s="18" customFormat="1">
      <c r="A116" s="6"/>
      <c r="B116" s="11" t="s">
        <v>88</v>
      </c>
      <c r="C116" s="49">
        <f>SUM(C115)</f>
        <v>0</v>
      </c>
      <c r="D116" s="49">
        <f t="shared" ref="D116:BJ116" si="9">SUM(D115)</f>
        <v>0</v>
      </c>
      <c r="E116" s="49">
        <f t="shared" si="9"/>
        <v>0</v>
      </c>
      <c r="F116" s="49">
        <f t="shared" si="9"/>
        <v>0</v>
      </c>
      <c r="G116" s="49">
        <f t="shared" si="9"/>
        <v>0</v>
      </c>
      <c r="H116" s="49">
        <f t="shared" si="9"/>
        <v>1.3575464620948996</v>
      </c>
      <c r="I116" s="49">
        <f t="shared" si="9"/>
        <v>0</v>
      </c>
      <c r="J116" s="49">
        <f t="shared" si="9"/>
        <v>0</v>
      </c>
      <c r="K116" s="49">
        <f t="shared" si="9"/>
        <v>0</v>
      </c>
      <c r="L116" s="49">
        <f t="shared" si="9"/>
        <v>8.8827051870700002E-2</v>
      </c>
      <c r="M116" s="49">
        <f t="shared" si="9"/>
        <v>0</v>
      </c>
      <c r="N116" s="49">
        <f t="shared" si="9"/>
        <v>0</v>
      </c>
      <c r="O116" s="49">
        <f t="shared" si="9"/>
        <v>0</v>
      </c>
      <c r="P116" s="49">
        <f t="shared" si="9"/>
        <v>0</v>
      </c>
      <c r="Q116" s="49">
        <f t="shared" si="9"/>
        <v>0</v>
      </c>
      <c r="R116" s="49">
        <f t="shared" si="9"/>
        <v>0.35360947115840019</v>
      </c>
      <c r="S116" s="49">
        <f t="shared" si="9"/>
        <v>0</v>
      </c>
      <c r="T116" s="49">
        <f t="shared" si="9"/>
        <v>0</v>
      </c>
      <c r="U116" s="49">
        <f t="shared" si="9"/>
        <v>0</v>
      </c>
      <c r="V116" s="49">
        <f t="shared" si="9"/>
        <v>8.2126741900000004E-5</v>
      </c>
      <c r="W116" s="49">
        <f t="shared" si="9"/>
        <v>0</v>
      </c>
      <c r="X116" s="49">
        <f t="shared" si="9"/>
        <v>0</v>
      </c>
      <c r="Y116" s="49">
        <f t="shared" si="9"/>
        <v>0</v>
      </c>
      <c r="Z116" s="49">
        <f t="shared" si="9"/>
        <v>0</v>
      </c>
      <c r="AA116" s="49">
        <f t="shared" si="9"/>
        <v>0</v>
      </c>
      <c r="AB116" s="49">
        <f t="shared" si="9"/>
        <v>5.2993664644900004E-2</v>
      </c>
      <c r="AC116" s="49">
        <f t="shared" si="9"/>
        <v>0</v>
      </c>
      <c r="AD116" s="49">
        <f t="shared" si="9"/>
        <v>0</v>
      </c>
      <c r="AE116" s="49">
        <f t="shared" si="9"/>
        <v>0</v>
      </c>
      <c r="AF116" s="49">
        <f t="shared" si="9"/>
        <v>4.2399720064499997E-2</v>
      </c>
      <c r="AG116" s="49">
        <f t="shared" si="9"/>
        <v>0</v>
      </c>
      <c r="AH116" s="49">
        <f t="shared" si="9"/>
        <v>0</v>
      </c>
      <c r="AI116" s="49">
        <f t="shared" si="9"/>
        <v>0</v>
      </c>
      <c r="AJ116" s="49">
        <f t="shared" si="9"/>
        <v>0</v>
      </c>
      <c r="AK116" s="49">
        <f t="shared" si="9"/>
        <v>0</v>
      </c>
      <c r="AL116" s="49">
        <f t="shared" si="9"/>
        <v>6.6896204515999999E-3</v>
      </c>
      <c r="AM116" s="49">
        <f t="shared" si="9"/>
        <v>0</v>
      </c>
      <c r="AN116" s="49">
        <f t="shared" si="9"/>
        <v>0</v>
      </c>
      <c r="AO116" s="49">
        <f t="shared" si="9"/>
        <v>0</v>
      </c>
      <c r="AP116" s="49">
        <f t="shared" si="9"/>
        <v>0</v>
      </c>
      <c r="AQ116" s="49">
        <f t="shared" si="9"/>
        <v>0</v>
      </c>
      <c r="AR116" s="49">
        <f t="shared" si="9"/>
        <v>0</v>
      </c>
      <c r="AS116" s="49">
        <f t="shared" si="9"/>
        <v>0</v>
      </c>
      <c r="AT116" s="49">
        <f t="shared" si="9"/>
        <v>0</v>
      </c>
      <c r="AU116" s="49">
        <f t="shared" si="9"/>
        <v>0</v>
      </c>
      <c r="AV116" s="49">
        <f>SUM(AV115)</f>
        <v>34.855293243229383</v>
      </c>
      <c r="AW116" s="49">
        <f t="shared" si="9"/>
        <v>2.6445173870700001E-2</v>
      </c>
      <c r="AX116" s="49">
        <f t="shared" si="9"/>
        <v>0</v>
      </c>
      <c r="AY116" s="49">
        <f t="shared" si="9"/>
        <v>0</v>
      </c>
      <c r="AZ116" s="49">
        <f t="shared" si="9"/>
        <v>0.6442981581281001</v>
      </c>
      <c r="BA116" s="49">
        <f t="shared" si="9"/>
        <v>0</v>
      </c>
      <c r="BB116" s="49">
        <f t="shared" si="9"/>
        <v>0</v>
      </c>
      <c r="BC116" s="49">
        <f t="shared" si="9"/>
        <v>0</v>
      </c>
      <c r="BD116" s="49">
        <f t="shared" si="9"/>
        <v>0</v>
      </c>
      <c r="BE116" s="49">
        <f t="shared" si="9"/>
        <v>0</v>
      </c>
      <c r="BF116" s="49">
        <f t="shared" si="9"/>
        <v>9.2162024130634066</v>
      </c>
      <c r="BG116" s="49">
        <f t="shared" si="9"/>
        <v>1.2361017740999999E-3</v>
      </c>
      <c r="BH116" s="49">
        <f t="shared" si="9"/>
        <v>0</v>
      </c>
      <c r="BI116" s="49">
        <f t="shared" si="9"/>
        <v>0</v>
      </c>
      <c r="BJ116" s="49">
        <f t="shared" si="9"/>
        <v>5.9026538870799991E-2</v>
      </c>
      <c r="BK116" s="45">
        <f t="shared" ref="BK116" si="10">SUM(BK115)</f>
        <v>46.704649745963387</v>
      </c>
    </row>
    <row r="117" spans="1:63">
      <c r="A117" s="6" t="s">
        <v>80</v>
      </c>
      <c r="B117" s="10" t="s">
        <v>17</v>
      </c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4"/>
    </row>
    <row r="118" spans="1:63">
      <c r="A118" s="6"/>
      <c r="B118" s="11" t="s">
        <v>39</v>
      </c>
      <c r="C118" s="44"/>
      <c r="D118" s="41"/>
      <c r="E118" s="41"/>
      <c r="F118" s="41"/>
      <c r="G118" s="43"/>
      <c r="H118" s="44"/>
      <c r="I118" s="41"/>
      <c r="J118" s="41"/>
      <c r="K118" s="41"/>
      <c r="L118" s="43"/>
      <c r="M118" s="44"/>
      <c r="N118" s="41"/>
      <c r="O118" s="41"/>
      <c r="P118" s="41"/>
      <c r="Q118" s="43"/>
      <c r="R118" s="44"/>
      <c r="S118" s="41"/>
      <c r="T118" s="41"/>
      <c r="U118" s="41"/>
      <c r="V118" s="43"/>
      <c r="W118" s="44"/>
      <c r="X118" s="41"/>
      <c r="Y118" s="41"/>
      <c r="Z118" s="41"/>
      <c r="AA118" s="43"/>
      <c r="AB118" s="44"/>
      <c r="AC118" s="41"/>
      <c r="AD118" s="41"/>
      <c r="AE118" s="41"/>
      <c r="AF118" s="43"/>
      <c r="AG118" s="44"/>
      <c r="AH118" s="41"/>
      <c r="AI118" s="41"/>
      <c r="AJ118" s="41"/>
      <c r="AK118" s="43"/>
      <c r="AL118" s="44"/>
      <c r="AM118" s="41"/>
      <c r="AN118" s="41"/>
      <c r="AO118" s="41"/>
      <c r="AP118" s="43"/>
      <c r="AQ118" s="44"/>
      <c r="AR118" s="41"/>
      <c r="AS118" s="41"/>
      <c r="AT118" s="41"/>
      <c r="AU118" s="43"/>
      <c r="AV118" s="44"/>
      <c r="AW118" s="41"/>
      <c r="AX118" s="41"/>
      <c r="AY118" s="41"/>
      <c r="AZ118" s="43"/>
      <c r="BA118" s="44"/>
      <c r="BB118" s="41"/>
      <c r="BC118" s="41"/>
      <c r="BD118" s="41"/>
      <c r="BE118" s="43"/>
      <c r="BF118" s="44"/>
      <c r="BG118" s="41"/>
      <c r="BH118" s="41"/>
      <c r="BI118" s="41"/>
      <c r="BJ118" s="43"/>
      <c r="BK118" s="46"/>
    </row>
    <row r="119" spans="1:63">
      <c r="A119" s="6"/>
      <c r="B119" s="11" t="s">
        <v>159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2.1552616399654996</v>
      </c>
      <c r="I119" s="44">
        <v>7.7100228580600005E-2</v>
      </c>
      <c r="J119" s="44">
        <v>0</v>
      </c>
      <c r="K119" s="44">
        <v>0</v>
      </c>
      <c r="L119" s="44">
        <v>6.8447084758706005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0.31108790183659984</v>
      </c>
      <c r="S119" s="44">
        <v>0</v>
      </c>
      <c r="T119" s="44">
        <v>0</v>
      </c>
      <c r="U119" s="44">
        <v>0</v>
      </c>
      <c r="V119" s="44">
        <v>0.15317272412890001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5.8540191322399994E-2</v>
      </c>
      <c r="AC119" s="44">
        <v>7.5835163032200004E-2</v>
      </c>
      <c r="AD119" s="44">
        <v>0</v>
      </c>
      <c r="AE119" s="44">
        <v>0</v>
      </c>
      <c r="AF119" s="44">
        <v>6.4981010252253997</v>
      </c>
      <c r="AG119" s="44">
        <v>0</v>
      </c>
      <c r="AH119" s="44">
        <v>0</v>
      </c>
      <c r="AI119" s="44">
        <v>0</v>
      </c>
      <c r="AJ119" s="44">
        <v>0</v>
      </c>
      <c r="AK119" s="44">
        <v>0</v>
      </c>
      <c r="AL119" s="44">
        <v>0</v>
      </c>
      <c r="AM119" s="44">
        <v>0</v>
      </c>
      <c r="AN119" s="44">
        <v>0</v>
      </c>
      <c r="AO119" s="44">
        <v>0</v>
      </c>
      <c r="AP119" s="44">
        <v>7.0717178548299994E-2</v>
      </c>
      <c r="AQ119" s="44">
        <v>0</v>
      </c>
      <c r="AR119" s="44">
        <v>0</v>
      </c>
      <c r="AS119" s="44">
        <v>0</v>
      </c>
      <c r="AT119" s="44">
        <v>0</v>
      </c>
      <c r="AU119" s="44">
        <v>0</v>
      </c>
      <c r="AV119" s="44">
        <v>41.930955740456774</v>
      </c>
      <c r="AW119" s="44">
        <v>2.9943465200626003</v>
      </c>
      <c r="AX119" s="44">
        <v>1.7165731210967001</v>
      </c>
      <c r="AY119" s="44">
        <v>0</v>
      </c>
      <c r="AZ119" s="44">
        <v>21.464489250027604</v>
      </c>
      <c r="BA119" s="44">
        <v>0</v>
      </c>
      <c r="BB119" s="44">
        <v>0</v>
      </c>
      <c r="BC119" s="44">
        <v>0</v>
      </c>
      <c r="BD119" s="44">
        <v>0</v>
      </c>
      <c r="BE119" s="44">
        <v>0</v>
      </c>
      <c r="BF119" s="44">
        <v>7.3306404453479956</v>
      </c>
      <c r="BG119" s="44">
        <v>4.5573780451300006E-2</v>
      </c>
      <c r="BH119" s="44">
        <v>0</v>
      </c>
      <c r="BI119" s="44">
        <v>0</v>
      </c>
      <c r="BJ119" s="44">
        <v>0.37920055335459996</v>
      </c>
      <c r="BK119" s="46">
        <f>SUM(C119:BJ119)</f>
        <v>92.106303939308077</v>
      </c>
    </row>
    <row r="120" spans="1:63">
      <c r="A120" s="6"/>
      <c r="B120" s="11" t="s">
        <v>175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7.3334595225600013E-2</v>
      </c>
      <c r="I120" s="44">
        <v>101.38237189170941</v>
      </c>
      <c r="J120" s="44">
        <v>0</v>
      </c>
      <c r="K120" s="44">
        <v>0</v>
      </c>
      <c r="L120" s="44">
        <v>3.4104420406449005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2.3020503419199999E-2</v>
      </c>
      <c r="S120" s="44">
        <v>0.10389280364510001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0</v>
      </c>
      <c r="AL120" s="44">
        <v>0</v>
      </c>
      <c r="AM120" s="44">
        <v>0</v>
      </c>
      <c r="AN120" s="44">
        <v>0</v>
      </c>
      <c r="AO120" s="44">
        <v>0</v>
      </c>
      <c r="AP120" s="44">
        <v>0</v>
      </c>
      <c r="AQ120" s="44">
        <v>0</v>
      </c>
      <c r="AR120" s="44">
        <v>0</v>
      </c>
      <c r="AS120" s="44">
        <v>0</v>
      </c>
      <c r="AT120" s="44">
        <v>0</v>
      </c>
      <c r="AU120" s="44">
        <v>0</v>
      </c>
      <c r="AV120" s="44">
        <v>0.88005017664230012</v>
      </c>
      <c r="AW120" s="44">
        <v>21.690736195192606</v>
      </c>
      <c r="AX120" s="44">
        <v>0</v>
      </c>
      <c r="AY120" s="44">
        <v>0</v>
      </c>
      <c r="AZ120" s="44">
        <v>40.903227937675112</v>
      </c>
      <c r="BA120" s="44">
        <v>0</v>
      </c>
      <c r="BB120" s="44">
        <v>0</v>
      </c>
      <c r="BC120" s="44">
        <v>0</v>
      </c>
      <c r="BD120" s="44">
        <v>0</v>
      </c>
      <c r="BE120" s="44">
        <v>0</v>
      </c>
      <c r="BF120" s="44">
        <v>0.12786229177349998</v>
      </c>
      <c r="BG120" s="44">
        <v>0.53644405406449991</v>
      </c>
      <c r="BH120" s="44">
        <v>0</v>
      </c>
      <c r="BI120" s="44">
        <v>0</v>
      </c>
      <c r="BJ120" s="44">
        <v>1.517780244129</v>
      </c>
      <c r="BK120" s="46">
        <f>SUM(C120:BJ120)</f>
        <v>170.64916273412126</v>
      </c>
    </row>
    <row r="121" spans="1:63">
      <c r="A121" s="6"/>
      <c r="B121" s="11" t="s">
        <v>189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3.0575393418999997E-2</v>
      </c>
      <c r="I121" s="44">
        <v>0</v>
      </c>
      <c r="J121" s="44">
        <v>0</v>
      </c>
      <c r="K121" s="44">
        <v>0</v>
      </c>
      <c r="L121" s="44">
        <v>3.3887207354799997E-2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4.1733561289999995E-3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0</v>
      </c>
      <c r="AL121" s="44">
        <v>0</v>
      </c>
      <c r="AM121" s="44">
        <v>0</v>
      </c>
      <c r="AN121" s="44">
        <v>0</v>
      </c>
      <c r="AO121" s="44">
        <v>0</v>
      </c>
      <c r="AP121" s="44">
        <v>0</v>
      </c>
      <c r="AQ121" s="44">
        <v>0</v>
      </c>
      <c r="AR121" s="44">
        <v>0</v>
      </c>
      <c r="AS121" s="44">
        <v>0</v>
      </c>
      <c r="AT121" s="44">
        <v>0</v>
      </c>
      <c r="AU121" s="44">
        <v>0</v>
      </c>
      <c r="AV121" s="44">
        <v>1.4116019656061995</v>
      </c>
      <c r="AW121" s="44">
        <v>6.4677410000000006E-7</v>
      </c>
      <c r="AX121" s="44">
        <v>0</v>
      </c>
      <c r="AY121" s="44">
        <v>0</v>
      </c>
      <c r="AZ121" s="44">
        <v>2.6061874418384998</v>
      </c>
      <c r="BA121" s="44">
        <v>0</v>
      </c>
      <c r="BB121" s="44">
        <v>0</v>
      </c>
      <c r="BC121" s="44">
        <v>0</v>
      </c>
      <c r="BD121" s="44">
        <v>0</v>
      </c>
      <c r="BE121" s="44">
        <v>0</v>
      </c>
      <c r="BF121" s="44">
        <v>0.10932592048230004</v>
      </c>
      <c r="BG121" s="44">
        <v>0</v>
      </c>
      <c r="BH121" s="44">
        <v>0</v>
      </c>
      <c r="BI121" s="44">
        <v>0</v>
      </c>
      <c r="BJ121" s="44">
        <v>0.1849185141934</v>
      </c>
      <c r="BK121" s="46">
        <f t="shared" ref="BK121:BK124" si="11">SUM(C121:BJ121)</f>
        <v>4.3806704457972998</v>
      </c>
    </row>
    <row r="122" spans="1:63">
      <c r="A122" s="6"/>
      <c r="B122" s="11" t="s">
        <v>160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2.12</v>
      </c>
      <c r="I122" s="44">
        <v>2.14</v>
      </c>
      <c r="J122" s="44">
        <v>0</v>
      </c>
      <c r="K122" s="44">
        <v>0</v>
      </c>
      <c r="L122" s="44">
        <v>1.4872118177091997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0.45040871383640002</v>
      </c>
      <c r="S122" s="44">
        <v>0</v>
      </c>
      <c r="T122" s="44">
        <v>0</v>
      </c>
      <c r="U122" s="44">
        <v>0</v>
      </c>
      <c r="V122" s="44">
        <v>2.8767333967700003E-2</v>
      </c>
      <c r="W122" s="44">
        <v>0</v>
      </c>
      <c r="X122" s="44">
        <v>0</v>
      </c>
      <c r="Y122" s="44">
        <v>0</v>
      </c>
      <c r="Z122" s="44">
        <v>0</v>
      </c>
      <c r="AA122" s="44">
        <v>0</v>
      </c>
      <c r="AB122" s="44">
        <v>2.7462779806299999E-2</v>
      </c>
      <c r="AC122" s="44">
        <v>9.9184294946449985</v>
      </c>
      <c r="AD122" s="44">
        <v>0</v>
      </c>
      <c r="AE122" s="44">
        <v>0</v>
      </c>
      <c r="AF122" s="44">
        <v>2.4350473085803999</v>
      </c>
      <c r="AG122" s="44">
        <v>0</v>
      </c>
      <c r="AH122" s="44">
        <v>0</v>
      </c>
      <c r="AI122" s="44">
        <v>0</v>
      </c>
      <c r="AJ122" s="44">
        <v>0</v>
      </c>
      <c r="AK122" s="44">
        <v>0</v>
      </c>
      <c r="AL122" s="44">
        <v>1.5037920967000001E-3</v>
      </c>
      <c r="AM122" s="44">
        <v>0.62303956054830001</v>
      </c>
      <c r="AN122" s="44">
        <v>0</v>
      </c>
      <c r="AO122" s="44">
        <v>0</v>
      </c>
      <c r="AP122" s="44">
        <v>0.55001078283869997</v>
      </c>
      <c r="AQ122" s="44">
        <v>0</v>
      </c>
      <c r="AR122" s="44">
        <v>0</v>
      </c>
      <c r="AS122" s="44">
        <v>0</v>
      </c>
      <c r="AT122" s="44">
        <v>0</v>
      </c>
      <c r="AU122" s="44">
        <v>0</v>
      </c>
      <c r="AV122" s="44">
        <v>30.496316335913114</v>
      </c>
      <c r="AW122" s="44">
        <v>194.19551946303017</v>
      </c>
      <c r="AX122" s="44">
        <v>0</v>
      </c>
      <c r="AY122" s="44">
        <v>4.6492597580600002E-2</v>
      </c>
      <c r="AZ122" s="44">
        <v>69.673595665191115</v>
      </c>
      <c r="BA122" s="44">
        <v>0</v>
      </c>
      <c r="BB122" s="44">
        <v>0</v>
      </c>
      <c r="BC122" s="44">
        <v>0</v>
      </c>
      <c r="BD122" s="44">
        <v>0</v>
      </c>
      <c r="BE122" s="44">
        <v>0</v>
      </c>
      <c r="BF122" s="44">
        <v>6.7610503164447948</v>
      </c>
      <c r="BG122" s="44">
        <v>0.165389717548</v>
      </c>
      <c r="BH122" s="44">
        <v>0</v>
      </c>
      <c r="BI122" s="44">
        <v>0</v>
      </c>
      <c r="BJ122" s="44">
        <v>6.7359982354799994E-2</v>
      </c>
      <c r="BK122" s="46">
        <f t="shared" si="11"/>
        <v>321.1876056620913</v>
      </c>
    </row>
    <row r="123" spans="1:63">
      <c r="A123" s="6"/>
      <c r="B123" s="11" t="s">
        <v>190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0.16345315803140004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3.5529744193100003E-2</v>
      </c>
      <c r="S123" s="44">
        <v>0</v>
      </c>
      <c r="T123" s="44">
        <v>0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0</v>
      </c>
      <c r="AB123" s="44">
        <v>0</v>
      </c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0</v>
      </c>
      <c r="AK123" s="44">
        <v>0</v>
      </c>
      <c r="AL123" s="44">
        <v>0</v>
      </c>
      <c r="AM123" s="44">
        <v>0</v>
      </c>
      <c r="AN123" s="44">
        <v>0</v>
      </c>
      <c r="AO123" s="44">
        <v>0</v>
      </c>
      <c r="AP123" s="44">
        <v>0</v>
      </c>
      <c r="AQ123" s="44">
        <v>0</v>
      </c>
      <c r="AR123" s="44">
        <v>0</v>
      </c>
      <c r="AS123" s="44">
        <v>0</v>
      </c>
      <c r="AT123" s="44">
        <v>0</v>
      </c>
      <c r="AU123" s="44">
        <v>0</v>
      </c>
      <c r="AV123" s="44">
        <v>12.841425748755807</v>
      </c>
      <c r="AW123" s="44">
        <v>0.72965701832219998</v>
      </c>
      <c r="AX123" s="44">
        <v>0</v>
      </c>
      <c r="AY123" s="44">
        <v>0</v>
      </c>
      <c r="AZ123" s="44">
        <v>19.959838931478206</v>
      </c>
      <c r="BA123" s="44">
        <v>0</v>
      </c>
      <c r="BB123" s="44">
        <v>0</v>
      </c>
      <c r="BC123" s="44">
        <v>0</v>
      </c>
      <c r="BD123" s="44">
        <v>0</v>
      </c>
      <c r="BE123" s="44">
        <v>0</v>
      </c>
      <c r="BF123" s="44">
        <v>1.4989087846715008</v>
      </c>
      <c r="BG123" s="44">
        <v>0.16833730896759999</v>
      </c>
      <c r="BH123" s="44">
        <v>0</v>
      </c>
      <c r="BI123" s="44">
        <v>0</v>
      </c>
      <c r="BJ123" s="44">
        <v>0.16833730896759999</v>
      </c>
      <c r="BK123" s="46">
        <f t="shared" ref="BK123" si="12">SUM(C123:BJ123)</f>
        <v>35.565488003387415</v>
      </c>
    </row>
    <row r="124" spans="1:63">
      <c r="A124" s="6"/>
      <c r="B124" s="11" t="s">
        <v>196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2.8659810676999999E-2</v>
      </c>
      <c r="I124" s="44">
        <v>0</v>
      </c>
      <c r="J124" s="44">
        <v>0</v>
      </c>
      <c r="K124" s="44">
        <v>0</v>
      </c>
      <c r="L124" s="44">
        <v>1.1140241935399999E-2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3.7593004190000002E-3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>
        <v>0</v>
      </c>
      <c r="AL124" s="44">
        <v>3.8061919353999996E-3</v>
      </c>
      <c r="AM124" s="44">
        <v>0</v>
      </c>
      <c r="AN124" s="44">
        <v>0</v>
      </c>
      <c r="AO124" s="44">
        <v>0</v>
      </c>
      <c r="AP124" s="44">
        <v>0</v>
      </c>
      <c r="AQ124" s="44">
        <v>0</v>
      </c>
      <c r="AR124" s="44">
        <v>0</v>
      </c>
      <c r="AS124" s="44">
        <v>0</v>
      </c>
      <c r="AT124" s="44">
        <v>0</v>
      </c>
      <c r="AU124" s="44">
        <v>0</v>
      </c>
      <c r="AV124" s="44">
        <v>1.1357268701519001</v>
      </c>
      <c r="AW124" s="44">
        <v>8.8811145161200006E-2</v>
      </c>
      <c r="AX124" s="44">
        <v>0</v>
      </c>
      <c r="AY124" s="44">
        <v>0</v>
      </c>
      <c r="AZ124" s="44">
        <v>4.5594235191583037</v>
      </c>
      <c r="BA124" s="44">
        <v>0</v>
      </c>
      <c r="BB124" s="44">
        <v>0</v>
      </c>
      <c r="BC124" s="44">
        <v>0</v>
      </c>
      <c r="BD124" s="44">
        <v>0</v>
      </c>
      <c r="BE124" s="44">
        <v>0</v>
      </c>
      <c r="BF124" s="44">
        <v>0.10654674315919996</v>
      </c>
      <c r="BG124" s="44">
        <v>0</v>
      </c>
      <c r="BH124" s="44">
        <v>0</v>
      </c>
      <c r="BI124" s="44">
        <v>0</v>
      </c>
      <c r="BJ124" s="44">
        <v>1.1086117627737999</v>
      </c>
      <c r="BK124" s="46">
        <f t="shared" si="11"/>
        <v>7.0464855853712027</v>
      </c>
    </row>
    <row r="125" spans="1:63" s="18" customFormat="1">
      <c r="A125" s="6"/>
      <c r="B125" s="16" t="s">
        <v>89</v>
      </c>
      <c r="C125" s="49">
        <f t="shared" ref="C125:AH125" si="13">SUM(C119:C124)</f>
        <v>0</v>
      </c>
      <c r="D125" s="49">
        <f t="shared" si="13"/>
        <v>0</v>
      </c>
      <c r="E125" s="49">
        <f t="shared" si="13"/>
        <v>0</v>
      </c>
      <c r="F125" s="49">
        <f t="shared" si="13"/>
        <v>0</v>
      </c>
      <c r="G125" s="49">
        <f t="shared" si="13"/>
        <v>0</v>
      </c>
      <c r="H125" s="49">
        <f t="shared" si="13"/>
        <v>4.5712845973184999</v>
      </c>
      <c r="I125" s="49">
        <f t="shared" si="13"/>
        <v>103.59947212029002</v>
      </c>
      <c r="J125" s="49">
        <f t="shared" si="13"/>
        <v>0</v>
      </c>
      <c r="K125" s="49">
        <f t="shared" si="13"/>
        <v>0</v>
      </c>
      <c r="L125" s="49">
        <f t="shared" si="13"/>
        <v>11.787389783514902</v>
      </c>
      <c r="M125" s="49">
        <f t="shared" si="13"/>
        <v>0</v>
      </c>
      <c r="N125" s="49">
        <f t="shared" si="13"/>
        <v>0</v>
      </c>
      <c r="O125" s="49">
        <f t="shared" si="13"/>
        <v>0</v>
      </c>
      <c r="P125" s="49">
        <f t="shared" si="13"/>
        <v>0</v>
      </c>
      <c r="Q125" s="49">
        <f t="shared" si="13"/>
        <v>0</v>
      </c>
      <c r="R125" s="49">
        <f t="shared" si="13"/>
        <v>0.82797951983329976</v>
      </c>
      <c r="S125" s="49">
        <f t="shared" si="13"/>
        <v>0.10389280364510001</v>
      </c>
      <c r="T125" s="49">
        <f t="shared" si="13"/>
        <v>0</v>
      </c>
      <c r="U125" s="49">
        <f t="shared" si="13"/>
        <v>0</v>
      </c>
      <c r="V125" s="49">
        <f t="shared" si="13"/>
        <v>0.18194005809660002</v>
      </c>
      <c r="W125" s="49">
        <f t="shared" si="13"/>
        <v>0</v>
      </c>
      <c r="X125" s="49">
        <f t="shared" si="13"/>
        <v>0</v>
      </c>
      <c r="Y125" s="49">
        <f t="shared" si="13"/>
        <v>0</v>
      </c>
      <c r="Z125" s="49">
        <f t="shared" si="13"/>
        <v>0</v>
      </c>
      <c r="AA125" s="49">
        <f t="shared" si="13"/>
        <v>0</v>
      </c>
      <c r="AB125" s="49">
        <f t="shared" si="13"/>
        <v>8.6002971128699993E-2</v>
      </c>
      <c r="AC125" s="49">
        <f t="shared" si="13"/>
        <v>9.9942646576771992</v>
      </c>
      <c r="AD125" s="49">
        <f t="shared" si="13"/>
        <v>0</v>
      </c>
      <c r="AE125" s="49">
        <f t="shared" si="13"/>
        <v>0</v>
      </c>
      <c r="AF125" s="49">
        <f t="shared" si="13"/>
        <v>8.9331483338058</v>
      </c>
      <c r="AG125" s="49">
        <f t="shared" si="13"/>
        <v>0</v>
      </c>
      <c r="AH125" s="49">
        <f t="shared" si="13"/>
        <v>0</v>
      </c>
      <c r="AI125" s="49">
        <f t="shared" ref="AI125:BK125" si="14">SUM(AI119:AI124)</f>
        <v>0</v>
      </c>
      <c r="AJ125" s="49">
        <f t="shared" si="14"/>
        <v>0</v>
      </c>
      <c r="AK125" s="49">
        <f t="shared" si="14"/>
        <v>0</v>
      </c>
      <c r="AL125" s="49">
        <f t="shared" si="14"/>
        <v>5.3099840321E-3</v>
      </c>
      <c r="AM125" s="49">
        <f t="shared" si="14"/>
        <v>0.62303956054830001</v>
      </c>
      <c r="AN125" s="49">
        <f t="shared" si="14"/>
        <v>0</v>
      </c>
      <c r="AO125" s="49">
        <f t="shared" si="14"/>
        <v>0</v>
      </c>
      <c r="AP125" s="49">
        <f t="shared" si="14"/>
        <v>0.62072796138699993</v>
      </c>
      <c r="AQ125" s="49">
        <f t="shared" si="14"/>
        <v>0</v>
      </c>
      <c r="AR125" s="49">
        <f t="shared" si="14"/>
        <v>0</v>
      </c>
      <c r="AS125" s="49">
        <f t="shared" si="14"/>
        <v>0</v>
      </c>
      <c r="AT125" s="49">
        <f t="shared" si="14"/>
        <v>0</v>
      </c>
      <c r="AU125" s="49">
        <f t="shared" si="14"/>
        <v>0</v>
      </c>
      <c r="AV125" s="49">
        <f t="shared" si="14"/>
        <v>88.696076837526093</v>
      </c>
      <c r="AW125" s="49">
        <f t="shared" si="14"/>
        <v>219.69907098854287</v>
      </c>
      <c r="AX125" s="49">
        <f t="shared" si="14"/>
        <v>1.7165731210967001</v>
      </c>
      <c r="AY125" s="49">
        <f t="shared" si="14"/>
        <v>4.6492597580600002E-2</v>
      </c>
      <c r="AZ125" s="49">
        <f t="shared" si="14"/>
        <v>159.16676274536883</v>
      </c>
      <c r="BA125" s="49">
        <f t="shared" si="14"/>
        <v>0</v>
      </c>
      <c r="BB125" s="49">
        <f t="shared" si="14"/>
        <v>0</v>
      </c>
      <c r="BC125" s="49">
        <f t="shared" si="14"/>
        <v>0</v>
      </c>
      <c r="BD125" s="49">
        <f t="shared" si="14"/>
        <v>0</v>
      </c>
      <c r="BE125" s="49">
        <f t="shared" si="14"/>
        <v>0</v>
      </c>
      <c r="BF125" s="49">
        <f t="shared" si="14"/>
        <v>15.934334501879292</v>
      </c>
      <c r="BG125" s="49">
        <f t="shared" si="14"/>
        <v>0.91574486103139996</v>
      </c>
      <c r="BH125" s="49">
        <f t="shared" si="14"/>
        <v>0</v>
      </c>
      <c r="BI125" s="49">
        <f t="shared" si="14"/>
        <v>0</v>
      </c>
      <c r="BJ125" s="49">
        <f t="shared" si="14"/>
        <v>3.4262083657731996</v>
      </c>
      <c r="BK125" s="45">
        <f t="shared" si="14"/>
        <v>630.93571637007653</v>
      </c>
    </row>
    <row r="126" spans="1:63">
      <c r="A126" s="6"/>
      <c r="B126" s="16" t="s">
        <v>87</v>
      </c>
      <c r="C126" s="44">
        <f t="shared" ref="C126:AH126" si="15">C116+C125</f>
        <v>0</v>
      </c>
      <c r="D126" s="44">
        <f t="shared" si="15"/>
        <v>0</v>
      </c>
      <c r="E126" s="44">
        <f t="shared" si="15"/>
        <v>0</v>
      </c>
      <c r="F126" s="44">
        <f t="shared" si="15"/>
        <v>0</v>
      </c>
      <c r="G126" s="44">
        <f t="shared" si="15"/>
        <v>0</v>
      </c>
      <c r="H126" s="44">
        <f t="shared" si="15"/>
        <v>5.9288310594133993</v>
      </c>
      <c r="I126" s="44">
        <f t="shared" si="15"/>
        <v>103.59947212029002</v>
      </c>
      <c r="J126" s="44">
        <f t="shared" si="15"/>
        <v>0</v>
      </c>
      <c r="K126" s="44">
        <f t="shared" si="15"/>
        <v>0</v>
      </c>
      <c r="L126" s="44">
        <f t="shared" si="15"/>
        <v>11.876216835385602</v>
      </c>
      <c r="M126" s="44">
        <f t="shared" si="15"/>
        <v>0</v>
      </c>
      <c r="N126" s="44">
        <f t="shared" si="15"/>
        <v>0</v>
      </c>
      <c r="O126" s="44">
        <f t="shared" si="15"/>
        <v>0</v>
      </c>
      <c r="P126" s="44">
        <f t="shared" si="15"/>
        <v>0</v>
      </c>
      <c r="Q126" s="44">
        <f t="shared" si="15"/>
        <v>0</v>
      </c>
      <c r="R126" s="44">
        <f t="shared" si="15"/>
        <v>1.1815889909916999</v>
      </c>
      <c r="S126" s="44">
        <f t="shared" si="15"/>
        <v>0.10389280364510001</v>
      </c>
      <c r="T126" s="44">
        <f t="shared" si="15"/>
        <v>0</v>
      </c>
      <c r="U126" s="44">
        <f t="shared" si="15"/>
        <v>0</v>
      </c>
      <c r="V126" s="44">
        <f t="shared" si="15"/>
        <v>0.18202218483850002</v>
      </c>
      <c r="W126" s="44">
        <f t="shared" si="15"/>
        <v>0</v>
      </c>
      <c r="X126" s="44">
        <f t="shared" si="15"/>
        <v>0</v>
      </c>
      <c r="Y126" s="44">
        <f t="shared" si="15"/>
        <v>0</v>
      </c>
      <c r="Z126" s="44">
        <f t="shared" si="15"/>
        <v>0</v>
      </c>
      <c r="AA126" s="44">
        <f t="shared" si="15"/>
        <v>0</v>
      </c>
      <c r="AB126" s="44">
        <f t="shared" si="15"/>
        <v>0.1389966357736</v>
      </c>
      <c r="AC126" s="44">
        <f t="shared" si="15"/>
        <v>9.9942646576771992</v>
      </c>
      <c r="AD126" s="44">
        <f t="shared" si="15"/>
        <v>0</v>
      </c>
      <c r="AE126" s="44">
        <f t="shared" si="15"/>
        <v>0</v>
      </c>
      <c r="AF126" s="44">
        <f t="shared" si="15"/>
        <v>8.9755480538703001</v>
      </c>
      <c r="AG126" s="44">
        <f t="shared" si="15"/>
        <v>0</v>
      </c>
      <c r="AH126" s="44">
        <f t="shared" si="15"/>
        <v>0</v>
      </c>
      <c r="AI126" s="44">
        <f t="shared" ref="AI126:BK126" si="16">AI116+AI125</f>
        <v>0</v>
      </c>
      <c r="AJ126" s="44">
        <f t="shared" si="16"/>
        <v>0</v>
      </c>
      <c r="AK126" s="44">
        <f t="shared" si="16"/>
        <v>0</v>
      </c>
      <c r="AL126" s="44">
        <f t="shared" si="16"/>
        <v>1.1999604483700001E-2</v>
      </c>
      <c r="AM126" s="44">
        <f t="shared" si="16"/>
        <v>0.62303956054830001</v>
      </c>
      <c r="AN126" s="44">
        <f t="shared" si="16"/>
        <v>0</v>
      </c>
      <c r="AO126" s="44">
        <f t="shared" si="16"/>
        <v>0</v>
      </c>
      <c r="AP126" s="44">
        <f t="shared" si="16"/>
        <v>0.62072796138699993</v>
      </c>
      <c r="AQ126" s="44">
        <f t="shared" si="16"/>
        <v>0</v>
      </c>
      <c r="AR126" s="44">
        <f t="shared" si="16"/>
        <v>0</v>
      </c>
      <c r="AS126" s="44">
        <f t="shared" si="16"/>
        <v>0</v>
      </c>
      <c r="AT126" s="44">
        <f t="shared" si="16"/>
        <v>0</v>
      </c>
      <c r="AU126" s="44">
        <f t="shared" si="16"/>
        <v>0</v>
      </c>
      <c r="AV126" s="44">
        <f t="shared" si="16"/>
        <v>123.55137008075548</v>
      </c>
      <c r="AW126" s="44">
        <f t="shared" si="16"/>
        <v>219.72551616241358</v>
      </c>
      <c r="AX126" s="44">
        <f t="shared" si="16"/>
        <v>1.7165731210967001</v>
      </c>
      <c r="AY126" s="44">
        <f t="shared" si="16"/>
        <v>4.6492597580600002E-2</v>
      </c>
      <c r="AZ126" s="44">
        <f t="shared" si="16"/>
        <v>159.81106090349692</v>
      </c>
      <c r="BA126" s="44">
        <f t="shared" si="16"/>
        <v>0</v>
      </c>
      <c r="BB126" s="44">
        <f t="shared" si="16"/>
        <v>0</v>
      </c>
      <c r="BC126" s="44">
        <f t="shared" si="16"/>
        <v>0</v>
      </c>
      <c r="BD126" s="44">
        <f t="shared" si="16"/>
        <v>0</v>
      </c>
      <c r="BE126" s="44">
        <f t="shared" si="16"/>
        <v>0</v>
      </c>
      <c r="BF126" s="44">
        <f t="shared" si="16"/>
        <v>25.150536914942698</v>
      </c>
      <c r="BG126" s="44">
        <f t="shared" si="16"/>
        <v>0.91698096280550001</v>
      </c>
      <c r="BH126" s="44">
        <f t="shared" si="16"/>
        <v>0</v>
      </c>
      <c r="BI126" s="44">
        <f t="shared" si="16"/>
        <v>0</v>
      </c>
      <c r="BJ126" s="44">
        <f t="shared" si="16"/>
        <v>3.4852349046439994</v>
      </c>
      <c r="BK126" s="49">
        <f t="shared" si="16"/>
        <v>677.6403661160399</v>
      </c>
    </row>
    <row r="127" spans="1:63" ht="3" customHeight="1">
      <c r="A127" s="6"/>
      <c r="B127" s="10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4"/>
    </row>
    <row r="128" spans="1:63">
      <c r="A128" s="6" t="s">
        <v>18</v>
      </c>
      <c r="B128" s="7" t="s">
        <v>8</v>
      </c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4"/>
    </row>
    <row r="129" spans="1:63">
      <c r="A129" s="6" t="s">
        <v>79</v>
      </c>
      <c r="B129" s="10" t="s">
        <v>19</v>
      </c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4"/>
    </row>
    <row r="130" spans="1:63">
      <c r="A130" s="6"/>
      <c r="B130" s="11" t="s">
        <v>39</v>
      </c>
      <c r="C130" s="44"/>
      <c r="D130" s="41"/>
      <c r="E130" s="41"/>
      <c r="F130" s="41"/>
      <c r="G130" s="43"/>
      <c r="H130" s="44"/>
      <c r="I130" s="41"/>
      <c r="J130" s="41"/>
      <c r="K130" s="41"/>
      <c r="L130" s="43"/>
      <c r="M130" s="44"/>
      <c r="N130" s="41"/>
      <c r="O130" s="41"/>
      <c r="P130" s="41"/>
      <c r="Q130" s="43"/>
      <c r="R130" s="44"/>
      <c r="S130" s="41"/>
      <c r="T130" s="41"/>
      <c r="U130" s="41"/>
      <c r="V130" s="43"/>
      <c r="W130" s="44"/>
      <c r="X130" s="41"/>
      <c r="Y130" s="41"/>
      <c r="Z130" s="41"/>
      <c r="AA130" s="43"/>
      <c r="AB130" s="44"/>
      <c r="AC130" s="41"/>
      <c r="AD130" s="41"/>
      <c r="AE130" s="41"/>
      <c r="AF130" s="43"/>
      <c r="AG130" s="44"/>
      <c r="AH130" s="41"/>
      <c r="AI130" s="41"/>
      <c r="AJ130" s="41"/>
      <c r="AK130" s="43"/>
      <c r="AL130" s="44"/>
      <c r="AM130" s="41"/>
      <c r="AN130" s="41"/>
      <c r="AO130" s="41"/>
      <c r="AP130" s="43"/>
      <c r="AQ130" s="44"/>
      <c r="AR130" s="41"/>
      <c r="AS130" s="41"/>
      <c r="AT130" s="41"/>
      <c r="AU130" s="43"/>
      <c r="AV130" s="44"/>
      <c r="AW130" s="41"/>
      <c r="AX130" s="41"/>
      <c r="AY130" s="41"/>
      <c r="AZ130" s="43"/>
      <c r="BA130" s="44"/>
      <c r="BB130" s="41"/>
      <c r="BC130" s="41"/>
      <c r="BD130" s="41"/>
      <c r="BE130" s="43"/>
      <c r="BF130" s="44"/>
      <c r="BG130" s="41"/>
      <c r="BH130" s="41"/>
      <c r="BI130" s="41"/>
      <c r="BJ130" s="43"/>
      <c r="BK130" s="46"/>
    </row>
    <row r="131" spans="1:63">
      <c r="A131" s="6"/>
      <c r="B131" s="16" t="s">
        <v>86</v>
      </c>
      <c r="C131" s="44"/>
      <c r="D131" s="41"/>
      <c r="E131" s="41"/>
      <c r="F131" s="41"/>
      <c r="G131" s="43"/>
      <c r="H131" s="44"/>
      <c r="I131" s="41"/>
      <c r="J131" s="41"/>
      <c r="K131" s="41"/>
      <c r="L131" s="43"/>
      <c r="M131" s="44"/>
      <c r="N131" s="41"/>
      <c r="O131" s="41"/>
      <c r="P131" s="41"/>
      <c r="Q131" s="43"/>
      <c r="R131" s="44"/>
      <c r="S131" s="41"/>
      <c r="T131" s="41"/>
      <c r="U131" s="41"/>
      <c r="V131" s="43"/>
      <c r="W131" s="44"/>
      <c r="X131" s="41"/>
      <c r="Y131" s="41"/>
      <c r="Z131" s="41"/>
      <c r="AA131" s="43"/>
      <c r="AB131" s="44"/>
      <c r="AC131" s="41"/>
      <c r="AD131" s="41"/>
      <c r="AE131" s="41"/>
      <c r="AF131" s="43"/>
      <c r="AG131" s="44"/>
      <c r="AH131" s="41"/>
      <c r="AI131" s="41"/>
      <c r="AJ131" s="41"/>
      <c r="AK131" s="43"/>
      <c r="AL131" s="44"/>
      <c r="AM131" s="41"/>
      <c r="AN131" s="41"/>
      <c r="AO131" s="41"/>
      <c r="AP131" s="43"/>
      <c r="AQ131" s="44"/>
      <c r="AR131" s="41"/>
      <c r="AS131" s="41"/>
      <c r="AT131" s="41"/>
      <c r="AU131" s="43"/>
      <c r="AV131" s="44"/>
      <c r="AW131" s="41"/>
      <c r="AX131" s="41"/>
      <c r="AY131" s="41"/>
      <c r="AZ131" s="43"/>
      <c r="BA131" s="44"/>
      <c r="BB131" s="41"/>
      <c r="BC131" s="41"/>
      <c r="BD131" s="41"/>
      <c r="BE131" s="43"/>
      <c r="BF131" s="44"/>
      <c r="BG131" s="41"/>
      <c r="BH131" s="41"/>
      <c r="BI131" s="41"/>
      <c r="BJ131" s="43"/>
      <c r="BK131" s="46"/>
    </row>
    <row r="132" spans="1:63" ht="2.25" customHeight="1">
      <c r="A132" s="6"/>
      <c r="B132" s="10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4"/>
    </row>
    <row r="133" spans="1:63">
      <c r="A133" s="6" t="s">
        <v>4</v>
      </c>
      <c r="B133" s="7" t="s">
        <v>9</v>
      </c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4"/>
    </row>
    <row r="134" spans="1:63">
      <c r="A134" s="6" t="s">
        <v>79</v>
      </c>
      <c r="B134" s="10" t="s">
        <v>20</v>
      </c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4"/>
    </row>
    <row r="135" spans="1:63">
      <c r="A135" s="6"/>
      <c r="B135" s="11" t="s">
        <v>39</v>
      </c>
      <c r="C135" s="44"/>
      <c r="D135" s="41"/>
      <c r="E135" s="41"/>
      <c r="F135" s="41"/>
      <c r="G135" s="43"/>
      <c r="H135" s="44"/>
      <c r="I135" s="41"/>
      <c r="J135" s="41"/>
      <c r="K135" s="41"/>
      <c r="L135" s="43"/>
      <c r="M135" s="44"/>
      <c r="N135" s="41"/>
      <c r="O135" s="41"/>
      <c r="P135" s="41"/>
      <c r="Q135" s="43"/>
      <c r="R135" s="44"/>
      <c r="S135" s="41"/>
      <c r="T135" s="41"/>
      <c r="U135" s="41"/>
      <c r="V135" s="43"/>
      <c r="W135" s="44"/>
      <c r="X135" s="41"/>
      <c r="Y135" s="41"/>
      <c r="Z135" s="41"/>
      <c r="AA135" s="43"/>
      <c r="AB135" s="44"/>
      <c r="AC135" s="41"/>
      <c r="AD135" s="41"/>
      <c r="AE135" s="41"/>
      <c r="AF135" s="43"/>
      <c r="AG135" s="44"/>
      <c r="AH135" s="41"/>
      <c r="AI135" s="41"/>
      <c r="AJ135" s="41"/>
      <c r="AK135" s="43"/>
      <c r="AL135" s="44"/>
      <c r="AM135" s="41"/>
      <c r="AN135" s="41"/>
      <c r="AO135" s="41"/>
      <c r="AP135" s="43"/>
      <c r="AQ135" s="44"/>
      <c r="AR135" s="41"/>
      <c r="AS135" s="41"/>
      <c r="AT135" s="41"/>
      <c r="AU135" s="43"/>
      <c r="AV135" s="44"/>
      <c r="AW135" s="41"/>
      <c r="AX135" s="41"/>
      <c r="AY135" s="41"/>
      <c r="AZ135" s="43"/>
      <c r="BA135" s="44"/>
      <c r="BB135" s="41"/>
      <c r="BC135" s="41"/>
      <c r="BD135" s="41"/>
      <c r="BE135" s="43"/>
      <c r="BF135" s="44"/>
      <c r="BG135" s="41"/>
      <c r="BH135" s="41"/>
      <c r="BI135" s="41"/>
      <c r="BJ135" s="43"/>
      <c r="BK135" s="46"/>
    </row>
    <row r="136" spans="1:63" s="18" customFormat="1">
      <c r="A136" s="6"/>
      <c r="B136" s="16" t="s">
        <v>88</v>
      </c>
      <c r="C136" s="49"/>
      <c r="D136" s="50"/>
      <c r="E136" s="50"/>
      <c r="F136" s="50"/>
      <c r="G136" s="39"/>
      <c r="H136" s="49"/>
      <c r="I136" s="50"/>
      <c r="J136" s="50"/>
      <c r="K136" s="50"/>
      <c r="L136" s="39"/>
      <c r="M136" s="49"/>
      <c r="N136" s="50"/>
      <c r="O136" s="50"/>
      <c r="P136" s="50"/>
      <c r="Q136" s="39"/>
      <c r="R136" s="49"/>
      <c r="S136" s="50"/>
      <c r="T136" s="50"/>
      <c r="U136" s="50"/>
      <c r="V136" s="39"/>
      <c r="W136" s="49"/>
      <c r="X136" s="50"/>
      <c r="Y136" s="50"/>
      <c r="Z136" s="50"/>
      <c r="AA136" s="39"/>
      <c r="AB136" s="49"/>
      <c r="AC136" s="50"/>
      <c r="AD136" s="50"/>
      <c r="AE136" s="50"/>
      <c r="AF136" s="39"/>
      <c r="AG136" s="49"/>
      <c r="AH136" s="50"/>
      <c r="AI136" s="50"/>
      <c r="AJ136" s="50"/>
      <c r="AK136" s="39"/>
      <c r="AL136" s="49"/>
      <c r="AM136" s="50"/>
      <c r="AN136" s="50"/>
      <c r="AO136" s="50"/>
      <c r="AP136" s="39"/>
      <c r="AQ136" s="49"/>
      <c r="AR136" s="50"/>
      <c r="AS136" s="50"/>
      <c r="AT136" s="50"/>
      <c r="AU136" s="39"/>
      <c r="AV136" s="49"/>
      <c r="AW136" s="50"/>
      <c r="AX136" s="50"/>
      <c r="AY136" s="50"/>
      <c r="AZ136" s="39"/>
      <c r="BA136" s="49"/>
      <c r="BB136" s="50"/>
      <c r="BC136" s="50"/>
      <c r="BD136" s="50"/>
      <c r="BE136" s="39"/>
      <c r="BF136" s="49"/>
      <c r="BG136" s="50"/>
      <c r="BH136" s="50"/>
      <c r="BI136" s="50"/>
      <c r="BJ136" s="39"/>
      <c r="BK136" s="45"/>
    </row>
    <row r="137" spans="1:63">
      <c r="A137" s="6" t="s">
        <v>80</v>
      </c>
      <c r="B137" s="10" t="s">
        <v>21</v>
      </c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4"/>
    </row>
    <row r="138" spans="1:63">
      <c r="A138" s="6"/>
      <c r="B138" s="11" t="s">
        <v>39</v>
      </c>
      <c r="C138" s="44"/>
      <c r="D138" s="41"/>
      <c r="E138" s="41"/>
      <c r="F138" s="41"/>
      <c r="G138" s="43"/>
      <c r="H138" s="44"/>
      <c r="I138" s="41"/>
      <c r="J138" s="41"/>
      <c r="K138" s="41"/>
      <c r="L138" s="43"/>
      <c r="M138" s="44"/>
      <c r="N138" s="41"/>
      <c r="O138" s="41"/>
      <c r="P138" s="41"/>
      <c r="Q138" s="43"/>
      <c r="R138" s="44"/>
      <c r="S138" s="41"/>
      <c r="T138" s="41"/>
      <c r="U138" s="41"/>
      <c r="V138" s="43"/>
      <c r="W138" s="44"/>
      <c r="X138" s="41"/>
      <c r="Y138" s="41"/>
      <c r="Z138" s="41"/>
      <c r="AA138" s="43"/>
      <c r="AB138" s="44"/>
      <c r="AC138" s="41"/>
      <c r="AD138" s="41"/>
      <c r="AE138" s="41"/>
      <c r="AF138" s="43"/>
      <c r="AG138" s="44"/>
      <c r="AH138" s="41"/>
      <c r="AI138" s="41"/>
      <c r="AJ138" s="41"/>
      <c r="AK138" s="43"/>
      <c r="AL138" s="44"/>
      <c r="AM138" s="41"/>
      <c r="AN138" s="41"/>
      <c r="AO138" s="41"/>
      <c r="AP138" s="43"/>
      <c r="AQ138" s="44"/>
      <c r="AR138" s="41"/>
      <c r="AS138" s="41"/>
      <c r="AT138" s="41"/>
      <c r="AU138" s="43"/>
      <c r="AV138" s="44"/>
      <c r="AW138" s="41"/>
      <c r="AX138" s="41"/>
      <c r="AY138" s="41"/>
      <c r="AZ138" s="43"/>
      <c r="BA138" s="44"/>
      <c r="BB138" s="41"/>
      <c r="BC138" s="41"/>
      <c r="BD138" s="41"/>
      <c r="BE138" s="43"/>
      <c r="BF138" s="44"/>
      <c r="BG138" s="41"/>
      <c r="BH138" s="41"/>
      <c r="BI138" s="41"/>
      <c r="BJ138" s="43"/>
      <c r="BK138" s="46"/>
    </row>
    <row r="139" spans="1:63" s="18" customFormat="1">
      <c r="A139" s="6"/>
      <c r="B139" s="16" t="s">
        <v>89</v>
      </c>
      <c r="C139" s="49"/>
      <c r="D139" s="50"/>
      <c r="E139" s="50"/>
      <c r="F139" s="50"/>
      <c r="G139" s="39"/>
      <c r="H139" s="49"/>
      <c r="I139" s="50"/>
      <c r="J139" s="50"/>
      <c r="K139" s="50"/>
      <c r="L139" s="39"/>
      <c r="M139" s="49"/>
      <c r="N139" s="50"/>
      <c r="O139" s="50"/>
      <c r="P139" s="50"/>
      <c r="Q139" s="39"/>
      <c r="R139" s="49"/>
      <c r="S139" s="50"/>
      <c r="T139" s="50"/>
      <c r="U139" s="50"/>
      <c r="V139" s="39"/>
      <c r="W139" s="49"/>
      <c r="X139" s="50"/>
      <c r="Y139" s="50"/>
      <c r="Z139" s="50"/>
      <c r="AA139" s="39"/>
      <c r="AB139" s="49"/>
      <c r="AC139" s="50"/>
      <c r="AD139" s="50"/>
      <c r="AE139" s="50"/>
      <c r="AF139" s="39"/>
      <c r="AG139" s="49"/>
      <c r="AH139" s="50"/>
      <c r="AI139" s="50"/>
      <c r="AJ139" s="50"/>
      <c r="AK139" s="39"/>
      <c r="AL139" s="49"/>
      <c r="AM139" s="50"/>
      <c r="AN139" s="50"/>
      <c r="AO139" s="50"/>
      <c r="AP139" s="39"/>
      <c r="AQ139" s="49"/>
      <c r="AR139" s="50"/>
      <c r="AS139" s="50"/>
      <c r="AT139" s="50"/>
      <c r="AU139" s="39"/>
      <c r="AV139" s="49"/>
      <c r="AW139" s="50"/>
      <c r="AX139" s="50"/>
      <c r="AY139" s="50"/>
      <c r="AZ139" s="39"/>
      <c r="BA139" s="49"/>
      <c r="BB139" s="50"/>
      <c r="BC139" s="50"/>
      <c r="BD139" s="50"/>
      <c r="BE139" s="39"/>
      <c r="BF139" s="49"/>
      <c r="BG139" s="50"/>
      <c r="BH139" s="50"/>
      <c r="BI139" s="50"/>
      <c r="BJ139" s="39"/>
      <c r="BK139" s="45"/>
    </row>
    <row r="140" spans="1:63">
      <c r="A140" s="6"/>
      <c r="B140" s="16" t="s">
        <v>87</v>
      </c>
      <c r="C140" s="44"/>
      <c r="D140" s="41"/>
      <c r="E140" s="41"/>
      <c r="F140" s="41"/>
      <c r="G140" s="43"/>
      <c r="H140" s="44"/>
      <c r="I140" s="41"/>
      <c r="J140" s="41"/>
      <c r="K140" s="41"/>
      <c r="L140" s="43"/>
      <c r="M140" s="44"/>
      <c r="N140" s="41"/>
      <c r="O140" s="41"/>
      <c r="P140" s="41"/>
      <c r="Q140" s="43"/>
      <c r="R140" s="44"/>
      <c r="S140" s="41"/>
      <c r="T140" s="41"/>
      <c r="U140" s="41"/>
      <c r="V140" s="43"/>
      <c r="W140" s="44"/>
      <c r="X140" s="41"/>
      <c r="Y140" s="41"/>
      <c r="Z140" s="41"/>
      <c r="AA140" s="43"/>
      <c r="AB140" s="44"/>
      <c r="AC140" s="41"/>
      <c r="AD140" s="41"/>
      <c r="AE140" s="41"/>
      <c r="AF140" s="43"/>
      <c r="AG140" s="44"/>
      <c r="AH140" s="41"/>
      <c r="AI140" s="41"/>
      <c r="AJ140" s="41"/>
      <c r="AK140" s="43"/>
      <c r="AL140" s="44"/>
      <c r="AM140" s="41"/>
      <c r="AN140" s="41"/>
      <c r="AO140" s="41"/>
      <c r="AP140" s="43"/>
      <c r="AQ140" s="44"/>
      <c r="AR140" s="41"/>
      <c r="AS140" s="41"/>
      <c r="AT140" s="41"/>
      <c r="AU140" s="43"/>
      <c r="AV140" s="44"/>
      <c r="AW140" s="41"/>
      <c r="AX140" s="41"/>
      <c r="AY140" s="41"/>
      <c r="AZ140" s="43"/>
      <c r="BA140" s="44"/>
      <c r="BB140" s="41"/>
      <c r="BC140" s="41"/>
      <c r="BD140" s="41"/>
      <c r="BE140" s="43"/>
      <c r="BF140" s="44"/>
      <c r="BG140" s="41"/>
      <c r="BH140" s="41"/>
      <c r="BI140" s="41"/>
      <c r="BJ140" s="43"/>
      <c r="BK140" s="46"/>
    </row>
    <row r="141" spans="1:63" ht="4.5" customHeight="1">
      <c r="A141" s="6"/>
      <c r="B141" s="10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4"/>
    </row>
    <row r="142" spans="1:63">
      <c r="A142" s="6" t="s">
        <v>22</v>
      </c>
      <c r="B142" s="7" t="s">
        <v>23</v>
      </c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4"/>
    </row>
    <row r="143" spans="1:63">
      <c r="A143" s="6" t="s">
        <v>79</v>
      </c>
      <c r="B143" s="10" t="s">
        <v>24</v>
      </c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4"/>
    </row>
    <row r="144" spans="1:63">
      <c r="A144" s="6"/>
      <c r="B144" s="11" t="s">
        <v>39</v>
      </c>
      <c r="C144" s="44"/>
      <c r="D144" s="41"/>
      <c r="E144" s="41"/>
      <c r="F144" s="41"/>
      <c r="G144" s="43"/>
      <c r="H144" s="44"/>
      <c r="I144" s="41"/>
      <c r="J144" s="41"/>
      <c r="K144" s="41"/>
      <c r="L144" s="43"/>
      <c r="M144" s="44"/>
      <c r="N144" s="41"/>
      <c r="O144" s="41"/>
      <c r="P144" s="41"/>
      <c r="Q144" s="43"/>
      <c r="R144" s="44"/>
      <c r="S144" s="41"/>
      <c r="T144" s="41"/>
      <c r="U144" s="41"/>
      <c r="V144" s="43"/>
      <c r="W144" s="44"/>
      <c r="X144" s="41"/>
      <c r="Y144" s="41"/>
      <c r="Z144" s="41"/>
      <c r="AA144" s="43"/>
      <c r="AB144" s="44"/>
      <c r="AC144" s="41"/>
      <c r="AD144" s="41"/>
      <c r="AE144" s="41"/>
      <c r="AF144" s="43"/>
      <c r="AG144" s="44"/>
      <c r="AH144" s="41"/>
      <c r="AI144" s="41"/>
      <c r="AJ144" s="41"/>
      <c r="AK144" s="43"/>
      <c r="AL144" s="44"/>
      <c r="AM144" s="41"/>
      <c r="AN144" s="41"/>
      <c r="AO144" s="41"/>
      <c r="AP144" s="43"/>
      <c r="AQ144" s="44"/>
      <c r="AR144" s="41"/>
      <c r="AS144" s="41"/>
      <c r="AT144" s="41"/>
      <c r="AU144" s="43"/>
      <c r="AV144" s="44"/>
      <c r="AW144" s="41"/>
      <c r="AX144" s="41"/>
      <c r="AY144" s="41"/>
      <c r="AZ144" s="43"/>
      <c r="BA144" s="44"/>
      <c r="BB144" s="41"/>
      <c r="BC144" s="41"/>
      <c r="BD144" s="41"/>
      <c r="BE144" s="43"/>
      <c r="BF144" s="44"/>
      <c r="BG144" s="41"/>
      <c r="BH144" s="41"/>
      <c r="BI144" s="41"/>
      <c r="BJ144" s="43"/>
      <c r="BK144" s="46"/>
    </row>
    <row r="145" spans="1:63">
      <c r="A145" s="6"/>
      <c r="B145" s="11" t="s">
        <v>161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0.46054704190169993</v>
      </c>
      <c r="I145" s="44">
        <v>0</v>
      </c>
      <c r="J145" s="44">
        <v>0</v>
      </c>
      <c r="K145" s="44">
        <v>0</v>
      </c>
      <c r="L145" s="44">
        <v>0.72931404993539994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6.1732834418500006E-2</v>
      </c>
      <c r="S145" s="44">
        <v>7.4306451610000007E-4</v>
      </c>
      <c r="T145" s="44">
        <v>0</v>
      </c>
      <c r="U145" s="44">
        <v>0</v>
      </c>
      <c r="V145" s="44">
        <v>0.13551204948369999</v>
      </c>
      <c r="W145" s="44">
        <v>0</v>
      </c>
      <c r="X145" s="44">
        <v>0</v>
      </c>
      <c r="Y145" s="44">
        <v>0</v>
      </c>
      <c r="Z145" s="44">
        <v>0</v>
      </c>
      <c r="AA145" s="44">
        <v>0</v>
      </c>
      <c r="AB145" s="44">
        <v>0.48679379858009991</v>
      </c>
      <c r="AC145" s="44">
        <v>0.35412129480639998</v>
      </c>
      <c r="AD145" s="44">
        <v>0</v>
      </c>
      <c r="AE145" s="44">
        <v>0</v>
      </c>
      <c r="AF145" s="44">
        <v>1.9025650486448999</v>
      </c>
      <c r="AG145" s="44">
        <v>0</v>
      </c>
      <c r="AH145" s="44">
        <v>0</v>
      </c>
      <c r="AI145" s="44">
        <v>0</v>
      </c>
      <c r="AJ145" s="44">
        <v>0</v>
      </c>
      <c r="AK145" s="44">
        <v>0</v>
      </c>
      <c r="AL145" s="44">
        <v>3.8441465225599998E-2</v>
      </c>
      <c r="AM145" s="44">
        <v>0</v>
      </c>
      <c r="AN145" s="44">
        <v>0</v>
      </c>
      <c r="AO145" s="44">
        <v>0</v>
      </c>
      <c r="AP145" s="44">
        <v>5.3803802257999999E-3</v>
      </c>
      <c r="AQ145" s="44">
        <v>0</v>
      </c>
      <c r="AR145" s="44">
        <v>0</v>
      </c>
      <c r="AS145" s="44">
        <v>0</v>
      </c>
      <c r="AT145" s="44">
        <v>0</v>
      </c>
      <c r="AU145" s="44">
        <v>0</v>
      </c>
      <c r="AV145" s="44">
        <v>13.218367808689914</v>
      </c>
      <c r="AW145" s="44">
        <v>1.0872839021605998</v>
      </c>
      <c r="AX145" s="44">
        <v>0</v>
      </c>
      <c r="AY145" s="44">
        <v>0</v>
      </c>
      <c r="AZ145" s="44">
        <v>27.074330216351093</v>
      </c>
      <c r="BA145" s="44">
        <v>0</v>
      </c>
      <c r="BB145" s="44">
        <v>0</v>
      </c>
      <c r="BC145" s="44">
        <v>0</v>
      </c>
      <c r="BD145" s="44">
        <v>0</v>
      </c>
      <c r="BE145" s="44">
        <v>0</v>
      </c>
      <c r="BF145" s="44">
        <v>0.83151493444629998</v>
      </c>
      <c r="BG145" s="44">
        <v>2.0370420902901003</v>
      </c>
      <c r="BH145" s="44">
        <v>0</v>
      </c>
      <c r="BI145" s="44">
        <v>0</v>
      </c>
      <c r="BJ145" s="44">
        <v>1.3838004882576</v>
      </c>
      <c r="BK145" s="46">
        <f>SUM(C145:BJ145)</f>
        <v>49.807490467933803</v>
      </c>
    </row>
    <row r="146" spans="1:63">
      <c r="A146" s="6"/>
      <c r="B146" s="11" t="s">
        <v>162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0.33577133890220001</v>
      </c>
      <c r="I146" s="44">
        <v>0</v>
      </c>
      <c r="J146" s="44">
        <v>0</v>
      </c>
      <c r="K146" s="44">
        <v>0</v>
      </c>
      <c r="L146" s="44">
        <v>0.1425671397096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4.9621370515399998E-2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  <c r="AA146" s="44">
        <v>0</v>
      </c>
      <c r="AB146" s="44">
        <v>0.435507476161</v>
      </c>
      <c r="AC146" s="44">
        <v>0.36084215467729996</v>
      </c>
      <c r="AD146" s="44">
        <v>0</v>
      </c>
      <c r="AE146" s="44">
        <v>0</v>
      </c>
      <c r="AF146" s="44">
        <v>5.1483689508705996</v>
      </c>
      <c r="AG146" s="44">
        <v>0</v>
      </c>
      <c r="AH146" s="44">
        <v>0</v>
      </c>
      <c r="AI146" s="44">
        <v>0</v>
      </c>
      <c r="AJ146" s="44">
        <v>0</v>
      </c>
      <c r="AK146" s="44">
        <v>0</v>
      </c>
      <c r="AL146" s="44">
        <v>4.9739910967000001E-3</v>
      </c>
      <c r="AM146" s="44">
        <v>0.28286273625800001</v>
      </c>
      <c r="AN146" s="44">
        <v>0</v>
      </c>
      <c r="AO146" s="44">
        <v>0</v>
      </c>
      <c r="AP146" s="44">
        <v>0</v>
      </c>
      <c r="AQ146" s="44">
        <v>0</v>
      </c>
      <c r="AR146" s="44">
        <v>0</v>
      </c>
      <c r="AS146" s="44">
        <v>0</v>
      </c>
      <c r="AT146" s="44">
        <v>0</v>
      </c>
      <c r="AU146" s="44">
        <v>0</v>
      </c>
      <c r="AV146" s="44">
        <v>3.8130727180441002</v>
      </c>
      <c r="AW146" s="44">
        <v>6.7167536291929997</v>
      </c>
      <c r="AX146" s="44">
        <v>0</v>
      </c>
      <c r="AY146" s="44">
        <v>0</v>
      </c>
      <c r="AZ146" s="44">
        <v>17.971428005384404</v>
      </c>
      <c r="BA146" s="44">
        <v>0</v>
      </c>
      <c r="BB146" s="44">
        <v>0</v>
      </c>
      <c r="BC146" s="44">
        <v>0</v>
      </c>
      <c r="BD146" s="44">
        <v>0</v>
      </c>
      <c r="BE146" s="44">
        <v>0</v>
      </c>
      <c r="BF146" s="44">
        <v>0.67127645483080034</v>
      </c>
      <c r="BG146" s="44">
        <v>0.84069455987090003</v>
      </c>
      <c r="BH146" s="44">
        <v>0</v>
      </c>
      <c r="BI146" s="44">
        <v>0</v>
      </c>
      <c r="BJ146" s="44">
        <v>0.34875739774159997</v>
      </c>
      <c r="BK146" s="46">
        <f>SUM(C146:BJ146)</f>
        <v>37.122497923255601</v>
      </c>
    </row>
    <row r="147" spans="1:63" s="18" customFormat="1">
      <c r="A147" s="6"/>
      <c r="B147" s="16" t="s">
        <v>86</v>
      </c>
      <c r="C147" s="49">
        <f>SUM(C145:C146)</f>
        <v>0</v>
      </c>
      <c r="D147" s="50">
        <f t="shared" ref="D147:BJ147" si="17">SUM(D145:D146)</f>
        <v>0</v>
      </c>
      <c r="E147" s="50">
        <f t="shared" si="17"/>
        <v>0</v>
      </c>
      <c r="F147" s="50">
        <f t="shared" si="17"/>
        <v>0</v>
      </c>
      <c r="G147" s="39">
        <f t="shared" si="17"/>
        <v>0</v>
      </c>
      <c r="H147" s="49">
        <f t="shared" si="17"/>
        <v>0.79631838080389994</v>
      </c>
      <c r="I147" s="50">
        <f t="shared" si="17"/>
        <v>0</v>
      </c>
      <c r="J147" s="50">
        <f t="shared" si="17"/>
        <v>0</v>
      </c>
      <c r="K147" s="50">
        <f t="shared" si="17"/>
        <v>0</v>
      </c>
      <c r="L147" s="39">
        <f t="shared" si="17"/>
        <v>0.87188118964499994</v>
      </c>
      <c r="M147" s="49">
        <f t="shared" si="17"/>
        <v>0</v>
      </c>
      <c r="N147" s="50">
        <f t="shared" si="17"/>
        <v>0</v>
      </c>
      <c r="O147" s="50">
        <f t="shared" si="17"/>
        <v>0</v>
      </c>
      <c r="P147" s="50">
        <f t="shared" si="17"/>
        <v>0</v>
      </c>
      <c r="Q147" s="39">
        <f t="shared" si="17"/>
        <v>0</v>
      </c>
      <c r="R147" s="49">
        <f t="shared" si="17"/>
        <v>0.1113542049339</v>
      </c>
      <c r="S147" s="50">
        <f t="shared" si="17"/>
        <v>7.4306451610000007E-4</v>
      </c>
      <c r="T147" s="50">
        <f t="shared" si="17"/>
        <v>0</v>
      </c>
      <c r="U147" s="50">
        <f t="shared" si="17"/>
        <v>0</v>
      </c>
      <c r="V147" s="39">
        <f t="shared" si="17"/>
        <v>0.13551204948369999</v>
      </c>
      <c r="W147" s="49">
        <f t="shared" si="17"/>
        <v>0</v>
      </c>
      <c r="X147" s="50">
        <f t="shared" si="17"/>
        <v>0</v>
      </c>
      <c r="Y147" s="50">
        <f t="shared" si="17"/>
        <v>0</v>
      </c>
      <c r="Z147" s="50">
        <f t="shared" si="17"/>
        <v>0</v>
      </c>
      <c r="AA147" s="39">
        <f t="shared" si="17"/>
        <v>0</v>
      </c>
      <c r="AB147" s="49">
        <f t="shared" si="17"/>
        <v>0.92230127474109991</v>
      </c>
      <c r="AC147" s="50">
        <f t="shared" si="17"/>
        <v>0.71496344948369994</v>
      </c>
      <c r="AD147" s="50">
        <f t="shared" si="17"/>
        <v>0</v>
      </c>
      <c r="AE147" s="50">
        <f t="shared" si="17"/>
        <v>0</v>
      </c>
      <c r="AF147" s="39">
        <f t="shared" si="17"/>
        <v>7.0509339995154994</v>
      </c>
      <c r="AG147" s="49">
        <f t="shared" si="17"/>
        <v>0</v>
      </c>
      <c r="AH147" s="50">
        <f t="shared" si="17"/>
        <v>0</v>
      </c>
      <c r="AI147" s="50">
        <f t="shared" si="17"/>
        <v>0</v>
      </c>
      <c r="AJ147" s="50">
        <f t="shared" si="17"/>
        <v>0</v>
      </c>
      <c r="AK147" s="39">
        <f t="shared" si="17"/>
        <v>0</v>
      </c>
      <c r="AL147" s="49">
        <f t="shared" si="17"/>
        <v>4.3415456322299997E-2</v>
      </c>
      <c r="AM147" s="50">
        <f t="shared" si="17"/>
        <v>0.28286273625800001</v>
      </c>
      <c r="AN147" s="50">
        <f t="shared" si="17"/>
        <v>0</v>
      </c>
      <c r="AO147" s="50">
        <f t="shared" si="17"/>
        <v>0</v>
      </c>
      <c r="AP147" s="39">
        <f t="shared" si="17"/>
        <v>5.3803802257999999E-3</v>
      </c>
      <c r="AQ147" s="49">
        <f t="shared" si="17"/>
        <v>0</v>
      </c>
      <c r="AR147" s="50">
        <f t="shared" si="17"/>
        <v>0</v>
      </c>
      <c r="AS147" s="50">
        <f t="shared" si="17"/>
        <v>0</v>
      </c>
      <c r="AT147" s="50">
        <f t="shared" si="17"/>
        <v>0</v>
      </c>
      <c r="AU147" s="39">
        <f t="shared" si="17"/>
        <v>0</v>
      </c>
      <c r="AV147" s="49">
        <f t="shared" si="17"/>
        <v>17.031440526734013</v>
      </c>
      <c r="AW147" s="50">
        <f t="shared" si="17"/>
        <v>7.8040375313535995</v>
      </c>
      <c r="AX147" s="50">
        <f t="shared" si="17"/>
        <v>0</v>
      </c>
      <c r="AY147" s="50">
        <f t="shared" si="17"/>
        <v>0</v>
      </c>
      <c r="AZ147" s="39">
        <f t="shared" si="17"/>
        <v>45.045758221735497</v>
      </c>
      <c r="BA147" s="49">
        <f t="shared" si="17"/>
        <v>0</v>
      </c>
      <c r="BB147" s="50">
        <f t="shared" si="17"/>
        <v>0</v>
      </c>
      <c r="BC147" s="50">
        <f t="shared" si="17"/>
        <v>0</v>
      </c>
      <c r="BD147" s="50">
        <f t="shared" si="17"/>
        <v>0</v>
      </c>
      <c r="BE147" s="39">
        <f t="shared" si="17"/>
        <v>0</v>
      </c>
      <c r="BF147" s="49">
        <f t="shared" si="17"/>
        <v>1.5027913892771003</v>
      </c>
      <c r="BG147" s="50">
        <f t="shared" si="17"/>
        <v>2.8777366501610002</v>
      </c>
      <c r="BH147" s="50">
        <f t="shared" si="17"/>
        <v>0</v>
      </c>
      <c r="BI147" s="50">
        <f t="shared" si="17"/>
        <v>0</v>
      </c>
      <c r="BJ147" s="39">
        <f t="shared" si="17"/>
        <v>1.7325578859992001</v>
      </c>
      <c r="BK147" s="45">
        <f>SUM(BK145:BK146)</f>
        <v>86.929988391189397</v>
      </c>
    </row>
    <row r="148" spans="1:63" ht="4.5" customHeight="1">
      <c r="A148" s="6"/>
      <c r="B148" s="19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4"/>
    </row>
    <row r="149" spans="1:63">
      <c r="A149" s="6"/>
      <c r="B149" s="20" t="s">
        <v>101</v>
      </c>
      <c r="C149" s="51">
        <f>C110+C126+C147</f>
        <v>0</v>
      </c>
      <c r="D149" s="51">
        <f t="shared" ref="D149:BJ149" si="18">D110+D126+D147</f>
        <v>345.32777584945086</v>
      </c>
      <c r="E149" s="51">
        <f t="shared" si="18"/>
        <v>0</v>
      </c>
      <c r="F149" s="51">
        <f t="shared" si="18"/>
        <v>0</v>
      </c>
      <c r="G149" s="51">
        <f t="shared" si="18"/>
        <v>0</v>
      </c>
      <c r="H149" s="51">
        <f t="shared" si="18"/>
        <v>16.217954541746902</v>
      </c>
      <c r="I149" s="51">
        <f t="shared" si="18"/>
        <v>7952.9637491747126</v>
      </c>
      <c r="J149" s="51">
        <f t="shared" si="18"/>
        <v>730.44052937038555</v>
      </c>
      <c r="K149" s="51">
        <f t="shared" si="18"/>
        <v>0</v>
      </c>
      <c r="L149" s="51">
        <f t="shared" si="18"/>
        <v>865.58755047427496</v>
      </c>
      <c r="M149" s="51">
        <f t="shared" si="18"/>
        <v>0</v>
      </c>
      <c r="N149" s="51">
        <f t="shared" si="18"/>
        <v>0</v>
      </c>
      <c r="O149" s="51">
        <f t="shared" si="18"/>
        <v>0</v>
      </c>
      <c r="P149" s="51">
        <f t="shared" si="18"/>
        <v>0</v>
      </c>
      <c r="Q149" s="51">
        <f t="shared" si="18"/>
        <v>0</v>
      </c>
      <c r="R149" s="51">
        <f t="shared" si="18"/>
        <v>2.5391806696938</v>
      </c>
      <c r="S149" s="51">
        <f t="shared" si="18"/>
        <v>675.17554627235256</v>
      </c>
      <c r="T149" s="51">
        <f t="shared" si="18"/>
        <v>22.681609027580603</v>
      </c>
      <c r="U149" s="51">
        <f t="shared" si="18"/>
        <v>0</v>
      </c>
      <c r="V149" s="51">
        <f t="shared" si="18"/>
        <v>2.0357092136758999</v>
      </c>
      <c r="W149" s="51">
        <f t="shared" si="18"/>
        <v>0</v>
      </c>
      <c r="X149" s="51">
        <f t="shared" si="18"/>
        <v>0</v>
      </c>
      <c r="Y149" s="51">
        <f t="shared" si="18"/>
        <v>0</v>
      </c>
      <c r="Z149" s="51">
        <f t="shared" si="18"/>
        <v>0</v>
      </c>
      <c r="AA149" s="51">
        <f t="shared" si="18"/>
        <v>0</v>
      </c>
      <c r="AB149" s="51">
        <f t="shared" si="18"/>
        <v>14.8747777344482</v>
      </c>
      <c r="AC149" s="51">
        <f t="shared" si="18"/>
        <v>323.80904404560891</v>
      </c>
      <c r="AD149" s="51">
        <f t="shared" si="18"/>
        <v>0</v>
      </c>
      <c r="AE149" s="51">
        <f t="shared" si="18"/>
        <v>0</v>
      </c>
      <c r="AF149" s="51">
        <f t="shared" si="18"/>
        <v>307.48342865292619</v>
      </c>
      <c r="AG149" s="51">
        <f t="shared" si="18"/>
        <v>0</v>
      </c>
      <c r="AH149" s="51">
        <f t="shared" si="18"/>
        <v>0</v>
      </c>
      <c r="AI149" s="51">
        <f t="shared" si="18"/>
        <v>0</v>
      </c>
      <c r="AJ149" s="51">
        <f t="shared" si="18"/>
        <v>0</v>
      </c>
      <c r="AK149" s="51">
        <f t="shared" si="18"/>
        <v>0</v>
      </c>
      <c r="AL149" s="51">
        <f t="shared" si="18"/>
        <v>0.1833756313539</v>
      </c>
      <c r="AM149" s="51">
        <f t="shared" si="18"/>
        <v>4.2361172652254</v>
      </c>
      <c r="AN149" s="51">
        <f t="shared" si="18"/>
        <v>0</v>
      </c>
      <c r="AO149" s="51">
        <f t="shared" si="18"/>
        <v>0</v>
      </c>
      <c r="AP149" s="51">
        <f t="shared" si="18"/>
        <v>1.6821500346768996</v>
      </c>
      <c r="AQ149" s="51">
        <f t="shared" si="18"/>
        <v>0</v>
      </c>
      <c r="AR149" s="51">
        <f t="shared" si="18"/>
        <v>0</v>
      </c>
      <c r="AS149" s="51">
        <f t="shared" si="18"/>
        <v>0</v>
      </c>
      <c r="AT149" s="51">
        <f t="shared" si="18"/>
        <v>0</v>
      </c>
      <c r="AU149" s="51">
        <f t="shared" si="18"/>
        <v>0</v>
      </c>
      <c r="AV149" s="51">
        <f t="shared" si="18"/>
        <v>428.47521060610541</v>
      </c>
      <c r="AW149" s="51">
        <f t="shared" si="18"/>
        <v>4325.0142980613537</v>
      </c>
      <c r="AX149" s="51">
        <f t="shared" si="18"/>
        <v>58.600040345709502</v>
      </c>
      <c r="AY149" s="51">
        <f t="shared" si="18"/>
        <v>4.6492597580600002E-2</v>
      </c>
      <c r="AZ149" s="51">
        <f t="shared" si="18"/>
        <v>3617.3465862291787</v>
      </c>
      <c r="BA149" s="51">
        <f t="shared" si="18"/>
        <v>0</v>
      </c>
      <c r="BB149" s="51">
        <f t="shared" si="18"/>
        <v>0</v>
      </c>
      <c r="BC149" s="51">
        <f t="shared" si="18"/>
        <v>0</v>
      </c>
      <c r="BD149" s="51">
        <f t="shared" si="18"/>
        <v>0</v>
      </c>
      <c r="BE149" s="51">
        <f t="shared" si="18"/>
        <v>0</v>
      </c>
      <c r="BF149" s="51">
        <f t="shared" si="18"/>
        <v>62.722262383154295</v>
      </c>
      <c r="BG149" s="51">
        <f t="shared" si="18"/>
        <v>642.84008607783221</v>
      </c>
      <c r="BH149" s="51">
        <f t="shared" si="18"/>
        <v>18.052476023999901</v>
      </c>
      <c r="BI149" s="51">
        <f t="shared" si="18"/>
        <v>0</v>
      </c>
      <c r="BJ149" s="51">
        <f t="shared" si="18"/>
        <v>137.14086938403887</v>
      </c>
      <c r="BK149" s="61">
        <f>+BK110+BK126+BK147</f>
        <v>20555.476819667067</v>
      </c>
    </row>
    <row r="150" spans="1:63" ht="4.5" customHeight="1">
      <c r="A150" s="6"/>
      <c r="B150" s="20"/>
      <c r="C150" s="67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8"/>
    </row>
    <row r="151" spans="1:63" ht="14.25" customHeight="1">
      <c r="A151" s="6" t="s">
        <v>5</v>
      </c>
      <c r="B151" s="21" t="s">
        <v>26</v>
      </c>
      <c r="C151" s="67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8"/>
    </row>
    <row r="152" spans="1:63">
      <c r="A152" s="6"/>
      <c r="B152" s="11" t="s">
        <v>39</v>
      </c>
      <c r="C152" s="41"/>
      <c r="D152" s="41"/>
      <c r="E152" s="41"/>
      <c r="F152" s="41"/>
      <c r="G152" s="52"/>
      <c r="H152" s="44"/>
      <c r="I152" s="41"/>
      <c r="J152" s="41"/>
      <c r="K152" s="41"/>
      <c r="L152" s="52"/>
      <c r="M152" s="44"/>
      <c r="N152" s="41"/>
      <c r="O152" s="41"/>
      <c r="P152" s="41"/>
      <c r="Q152" s="52"/>
      <c r="R152" s="44"/>
      <c r="S152" s="41"/>
      <c r="T152" s="41"/>
      <c r="U152" s="41"/>
      <c r="V152" s="43"/>
      <c r="W152" s="53"/>
      <c r="X152" s="41"/>
      <c r="Y152" s="41"/>
      <c r="Z152" s="41"/>
      <c r="AA152" s="52"/>
      <c r="AB152" s="44"/>
      <c r="AC152" s="41"/>
      <c r="AD152" s="41"/>
      <c r="AE152" s="41"/>
      <c r="AF152" s="52"/>
      <c r="AG152" s="44"/>
      <c r="AH152" s="41"/>
      <c r="AI152" s="41"/>
      <c r="AJ152" s="41"/>
      <c r="AK152" s="52"/>
      <c r="AL152" s="44"/>
      <c r="AM152" s="41"/>
      <c r="AN152" s="41"/>
      <c r="AO152" s="41"/>
      <c r="AP152" s="52"/>
      <c r="AQ152" s="44"/>
      <c r="AR152" s="41"/>
      <c r="AS152" s="41"/>
      <c r="AT152" s="41"/>
      <c r="AU152" s="52"/>
      <c r="AV152" s="44"/>
      <c r="AW152" s="41"/>
      <c r="AX152" s="41"/>
      <c r="AY152" s="41"/>
      <c r="AZ152" s="52"/>
      <c r="BA152" s="44"/>
      <c r="BB152" s="41"/>
      <c r="BC152" s="41"/>
      <c r="BD152" s="41"/>
      <c r="BE152" s="52"/>
      <c r="BF152" s="44"/>
      <c r="BG152" s="41"/>
      <c r="BH152" s="41"/>
      <c r="BI152" s="41"/>
      <c r="BJ152" s="52"/>
      <c r="BK152" s="54"/>
    </row>
    <row r="153" spans="1:63" ht="13.5" thickBot="1">
      <c r="A153" s="22"/>
      <c r="B153" s="16" t="s">
        <v>86</v>
      </c>
      <c r="C153" s="41"/>
      <c r="D153" s="41"/>
      <c r="E153" s="41"/>
      <c r="F153" s="41"/>
      <c r="G153" s="52"/>
      <c r="H153" s="44"/>
      <c r="I153" s="41"/>
      <c r="J153" s="41"/>
      <c r="K153" s="41"/>
      <c r="L153" s="52"/>
      <c r="M153" s="44"/>
      <c r="N153" s="41"/>
      <c r="O153" s="41"/>
      <c r="P153" s="41"/>
      <c r="Q153" s="52"/>
      <c r="R153" s="44"/>
      <c r="S153" s="41"/>
      <c r="T153" s="41"/>
      <c r="U153" s="41"/>
      <c r="V153" s="43"/>
      <c r="W153" s="53"/>
      <c r="X153" s="41"/>
      <c r="Y153" s="41"/>
      <c r="Z153" s="41"/>
      <c r="AA153" s="52"/>
      <c r="AB153" s="44"/>
      <c r="AC153" s="41"/>
      <c r="AD153" s="41"/>
      <c r="AE153" s="41"/>
      <c r="AF153" s="52"/>
      <c r="AG153" s="44"/>
      <c r="AH153" s="41"/>
      <c r="AI153" s="41"/>
      <c r="AJ153" s="41"/>
      <c r="AK153" s="52"/>
      <c r="AL153" s="44"/>
      <c r="AM153" s="41"/>
      <c r="AN153" s="41"/>
      <c r="AO153" s="41"/>
      <c r="AP153" s="52"/>
      <c r="AQ153" s="44"/>
      <c r="AR153" s="41"/>
      <c r="AS153" s="41"/>
      <c r="AT153" s="41"/>
      <c r="AU153" s="52"/>
      <c r="AV153" s="44"/>
      <c r="AW153" s="41"/>
      <c r="AX153" s="41"/>
      <c r="AY153" s="41"/>
      <c r="AZ153" s="52"/>
      <c r="BA153" s="44"/>
      <c r="BB153" s="41"/>
      <c r="BC153" s="41"/>
      <c r="BD153" s="41"/>
      <c r="BE153" s="52"/>
      <c r="BF153" s="44"/>
      <c r="BG153" s="41"/>
      <c r="BH153" s="41"/>
      <c r="BI153" s="41"/>
      <c r="BJ153" s="52"/>
      <c r="BK153" s="54"/>
    </row>
    <row r="154" spans="1:63" ht="6" customHeight="1">
      <c r="A154" s="18"/>
      <c r="B154" s="23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6"/>
    </row>
    <row r="155" spans="1:63">
      <c r="A155" s="18"/>
      <c r="B155" s="18" t="s">
        <v>29</v>
      </c>
      <c r="C155" s="55"/>
      <c r="D155" s="55"/>
      <c r="E155" s="55"/>
      <c r="F155" s="55"/>
      <c r="G155" s="55"/>
      <c r="H155" s="55"/>
      <c r="I155" s="55"/>
      <c r="J155" s="55"/>
      <c r="K155" s="55"/>
      <c r="L155" s="57" t="s">
        <v>40</v>
      </c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6"/>
    </row>
    <row r="156" spans="1:63">
      <c r="A156" s="18"/>
      <c r="B156" s="18" t="s">
        <v>30</v>
      </c>
      <c r="C156" s="55"/>
      <c r="D156" s="55"/>
      <c r="E156" s="55"/>
      <c r="F156" s="55"/>
      <c r="G156" s="55"/>
      <c r="H156" s="55"/>
      <c r="I156" s="55"/>
      <c r="J156" s="55"/>
      <c r="K156" s="55"/>
      <c r="L156" s="58" t="s">
        <v>32</v>
      </c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6"/>
    </row>
    <row r="157" spans="1:63">
      <c r="C157" s="55"/>
      <c r="D157" s="55"/>
      <c r="E157" s="55"/>
      <c r="F157" s="55"/>
      <c r="G157" s="55"/>
      <c r="H157" s="55"/>
      <c r="I157" s="55"/>
      <c r="J157" s="55"/>
      <c r="K157" s="55"/>
      <c r="L157" s="58" t="s">
        <v>33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6"/>
    </row>
    <row r="158" spans="1:63">
      <c r="B158" s="18" t="s">
        <v>35</v>
      </c>
      <c r="C158" s="55"/>
      <c r="D158" s="55"/>
      <c r="E158" s="55"/>
      <c r="F158" s="55"/>
      <c r="G158" s="55"/>
      <c r="H158" s="55"/>
      <c r="I158" s="55"/>
      <c r="J158" s="55"/>
      <c r="K158" s="55"/>
      <c r="L158" s="58" t="s">
        <v>100</v>
      </c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6"/>
    </row>
    <row r="159" spans="1:63">
      <c r="B159" s="18" t="s">
        <v>36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9" t="s">
        <v>102</v>
      </c>
      <c r="M159" s="60"/>
      <c r="N159" s="60"/>
      <c r="O159" s="60"/>
      <c r="P159" s="60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6"/>
    </row>
    <row r="160" spans="1:63">
      <c r="B160" s="18"/>
      <c r="C160" s="55"/>
      <c r="D160" s="55"/>
      <c r="E160" s="55"/>
      <c r="F160" s="55"/>
      <c r="G160" s="55"/>
      <c r="H160" s="55"/>
      <c r="I160" s="55"/>
      <c r="J160" s="55"/>
      <c r="K160" s="55"/>
      <c r="L160" s="58" t="s">
        <v>34</v>
      </c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6"/>
    </row>
    <row r="161" spans="2:63"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6"/>
    </row>
    <row r="162" spans="2:63"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6"/>
    </row>
    <row r="163" spans="2:63"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6"/>
    </row>
    <row r="164" spans="2:63"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6"/>
    </row>
    <row r="165" spans="2:63"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6"/>
    </row>
    <row r="166" spans="2:63"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6"/>
    </row>
    <row r="167" spans="2:63"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6"/>
    </row>
    <row r="168" spans="2:63">
      <c r="B168" s="18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6"/>
    </row>
  </sheetData>
  <sheetProtection password="8136" sheet="1" objects="1" scenarios="1"/>
  <mergeCells count="49"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C128:BK128"/>
    <mergeCell ref="C132:BK132"/>
    <mergeCell ref="C12:BK12"/>
    <mergeCell ref="C17:BK17"/>
    <mergeCell ref="C90:BK90"/>
    <mergeCell ref="C93:BK93"/>
    <mergeCell ref="C96:BK96"/>
    <mergeCell ref="C148:BK148"/>
    <mergeCell ref="A1:A5"/>
    <mergeCell ref="C129:BK129"/>
    <mergeCell ref="C150:BK150"/>
    <mergeCell ref="C151:BK151"/>
    <mergeCell ref="C133:BK133"/>
    <mergeCell ref="C134:BK134"/>
    <mergeCell ref="C137:BK137"/>
    <mergeCell ref="C141:BK141"/>
    <mergeCell ref="C142:BK142"/>
    <mergeCell ref="C112:BK112"/>
    <mergeCell ref="C143:BK143"/>
    <mergeCell ref="C113:BK113"/>
    <mergeCell ref="C111:BK111"/>
    <mergeCell ref="C117:BK117"/>
    <mergeCell ref="C127:BK127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abSelected="1" topLeftCell="B1" workbookViewId="0">
      <pane xSplit="2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B2" sqref="B2:L42"/>
    </sheetView>
  </sheetViews>
  <sheetFormatPr defaultRowHeight="12.75"/>
  <cols>
    <col min="1" max="1" width="2.28515625" style="24" customWidth="1"/>
    <col min="2" max="2" width="9.140625" style="24"/>
    <col min="3" max="3" width="25.28515625" style="24" bestFit="1" customWidth="1"/>
    <col min="4" max="4" width="14.5703125" style="24" bestFit="1" customWidth="1"/>
    <col min="5" max="6" width="18.28515625" style="24" bestFit="1" customWidth="1"/>
    <col min="7" max="7" width="17" style="24" customWidth="1"/>
    <col min="8" max="8" width="14.42578125" style="24" customWidth="1"/>
    <col min="9" max="9" width="15.85546875" style="24" bestFit="1" customWidth="1"/>
    <col min="10" max="10" width="17" style="24" bestFit="1" customWidth="1"/>
    <col min="11" max="11" width="11.85546875" style="24" bestFit="1" customWidth="1"/>
    <col min="12" max="12" width="19.85546875" style="24" bestFit="1" customWidth="1"/>
    <col min="13" max="13" width="10.5703125" style="24" bestFit="1" customWidth="1"/>
    <col min="14" max="16384" width="9.140625" style="24"/>
  </cols>
  <sheetData>
    <row r="2" spans="2:14">
      <c r="B2" s="110" t="s">
        <v>198</v>
      </c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2:14">
      <c r="B3" s="110" t="s">
        <v>199</v>
      </c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2:14" ht="38.25">
      <c r="B4" s="13" t="s">
        <v>78</v>
      </c>
      <c r="C4" s="25" t="s">
        <v>41</v>
      </c>
      <c r="D4" s="40" t="s">
        <v>90</v>
      </c>
      <c r="E4" s="40" t="s">
        <v>91</v>
      </c>
      <c r="F4" s="40" t="s">
        <v>7</v>
      </c>
      <c r="G4" s="25" t="s">
        <v>8</v>
      </c>
      <c r="H4" s="40" t="s">
        <v>23</v>
      </c>
      <c r="I4" s="25" t="s">
        <v>96</v>
      </c>
      <c r="J4" s="25" t="s">
        <v>97</v>
      </c>
      <c r="K4" s="40" t="s">
        <v>77</v>
      </c>
      <c r="L4" s="25" t="s">
        <v>98</v>
      </c>
    </row>
    <row r="5" spans="2:14">
      <c r="B5" s="29">
        <v>1</v>
      </c>
      <c r="C5" s="30" t="s">
        <v>42</v>
      </c>
      <c r="D5" s="31">
        <v>0</v>
      </c>
      <c r="E5" s="31">
        <v>0</v>
      </c>
      <c r="F5" s="31">
        <v>1.4E-2</v>
      </c>
      <c r="G5" s="26"/>
      <c r="H5" s="26">
        <v>0</v>
      </c>
      <c r="I5" s="26"/>
      <c r="J5" s="26"/>
      <c r="K5" s="27">
        <f>D5+E5+F5+H5</f>
        <v>1.4E-2</v>
      </c>
      <c r="L5" s="26"/>
    </row>
    <row r="6" spans="2:14">
      <c r="B6" s="29">
        <v>2</v>
      </c>
      <c r="C6" s="32" t="s">
        <v>43</v>
      </c>
      <c r="D6" s="31">
        <v>3.2039842901999999E-3</v>
      </c>
      <c r="E6" s="31">
        <v>6.0471230549958994</v>
      </c>
      <c r="F6" s="31">
        <v>0.75770427886520009</v>
      </c>
      <c r="G6" s="26"/>
      <c r="H6" s="26">
        <v>9.6594036483299991E-2</v>
      </c>
      <c r="I6" s="26"/>
      <c r="J6" s="26"/>
      <c r="K6" s="27">
        <f t="shared" ref="K6:K41" si="0">D6+E6+F6+H6</f>
        <v>6.9046253546345984</v>
      </c>
      <c r="L6" s="26"/>
      <c r="N6" s="35"/>
    </row>
    <row r="7" spans="2:14">
      <c r="B7" s="29">
        <v>3</v>
      </c>
      <c r="C7" s="30" t="s">
        <v>44</v>
      </c>
      <c r="D7" s="31">
        <v>0</v>
      </c>
      <c r="E7" s="31">
        <v>0.25252584516109999</v>
      </c>
      <c r="F7" s="31">
        <v>3.6847430644999998E-3</v>
      </c>
      <c r="G7" s="26"/>
      <c r="H7" s="26">
        <v>0</v>
      </c>
      <c r="I7" s="26"/>
      <c r="J7" s="26"/>
      <c r="K7" s="27">
        <f t="shared" si="0"/>
        <v>0.2562105882256</v>
      </c>
      <c r="L7" s="26"/>
      <c r="N7" s="35"/>
    </row>
    <row r="8" spans="2:14">
      <c r="B8" s="29">
        <v>4</v>
      </c>
      <c r="C8" s="32" t="s">
        <v>45</v>
      </c>
      <c r="D8" s="31">
        <v>0</v>
      </c>
      <c r="E8" s="31">
        <v>4.7648917605783998</v>
      </c>
      <c r="F8" s="31">
        <v>0.15975246428879997</v>
      </c>
      <c r="G8" s="26"/>
      <c r="H8" s="26">
        <v>3.8746338385000005E-3</v>
      </c>
      <c r="I8" s="26"/>
      <c r="J8" s="26"/>
      <c r="K8" s="27">
        <f t="shared" si="0"/>
        <v>4.9285188587056989</v>
      </c>
      <c r="L8" s="26"/>
      <c r="N8" s="35"/>
    </row>
    <row r="9" spans="2:14">
      <c r="B9" s="29">
        <v>5</v>
      </c>
      <c r="C9" s="32" t="s">
        <v>46</v>
      </c>
      <c r="D9" s="31">
        <v>5.4785274190000002E-4</v>
      </c>
      <c r="E9" s="31">
        <v>11.612518709514697</v>
      </c>
      <c r="F9" s="31">
        <v>0.31</v>
      </c>
      <c r="G9" s="26"/>
      <c r="H9" s="26">
        <v>2.9362919548000001E-2</v>
      </c>
      <c r="I9" s="26"/>
      <c r="J9" s="26"/>
      <c r="K9" s="27">
        <f t="shared" si="0"/>
        <v>11.952429481804597</v>
      </c>
      <c r="L9" s="26"/>
      <c r="N9" s="35"/>
    </row>
    <row r="10" spans="2:14">
      <c r="B10" s="29">
        <v>6</v>
      </c>
      <c r="C10" s="32" t="s">
        <v>47</v>
      </c>
      <c r="D10" s="31">
        <v>3.1424661507419001</v>
      </c>
      <c r="E10" s="31">
        <v>37.3173294601253</v>
      </c>
      <c r="F10" s="31">
        <v>1.1122252672868005</v>
      </c>
      <c r="G10" s="26"/>
      <c r="H10" s="26">
        <v>0.17875644925790002</v>
      </c>
      <c r="I10" s="26"/>
      <c r="J10" s="26"/>
      <c r="K10" s="27">
        <f t="shared" si="0"/>
        <v>41.750777327411903</v>
      </c>
      <c r="L10" s="26"/>
      <c r="N10" s="35"/>
    </row>
    <row r="11" spans="2:14">
      <c r="B11" s="29">
        <v>7</v>
      </c>
      <c r="C11" s="32" t="s">
        <v>48</v>
      </c>
      <c r="D11" s="31">
        <v>0.41935483864509998</v>
      </c>
      <c r="E11" s="31">
        <v>0.7472786436119</v>
      </c>
      <c r="F11" s="31">
        <v>8.4659307643999981E-2</v>
      </c>
      <c r="G11" s="26"/>
      <c r="H11" s="26">
        <v>6.7987400000000002E-4</v>
      </c>
      <c r="I11" s="26"/>
      <c r="J11" s="26"/>
      <c r="K11" s="27">
        <f t="shared" si="0"/>
        <v>1.251972663901</v>
      </c>
      <c r="L11" s="26"/>
      <c r="N11" s="35"/>
    </row>
    <row r="12" spans="2:14">
      <c r="B12" s="29">
        <v>8</v>
      </c>
      <c r="C12" s="30" t="s">
        <v>49</v>
      </c>
      <c r="D12" s="31">
        <v>0</v>
      </c>
      <c r="E12" s="31">
        <v>0</v>
      </c>
      <c r="F12" s="31">
        <v>0</v>
      </c>
      <c r="G12" s="26"/>
      <c r="H12" s="26">
        <v>0</v>
      </c>
      <c r="I12" s="26"/>
      <c r="J12" s="26"/>
      <c r="K12" s="27">
        <f t="shared" si="0"/>
        <v>0</v>
      </c>
      <c r="L12" s="26"/>
      <c r="N12" s="35"/>
    </row>
    <row r="13" spans="2:14">
      <c r="B13" s="29">
        <v>9</v>
      </c>
      <c r="C13" s="30" t="s">
        <v>50</v>
      </c>
      <c r="D13" s="31">
        <v>0</v>
      </c>
      <c r="E13" s="31">
        <v>0</v>
      </c>
      <c r="F13" s="31">
        <v>0</v>
      </c>
      <c r="G13" s="26"/>
      <c r="H13" s="26">
        <v>0</v>
      </c>
      <c r="I13" s="26"/>
      <c r="J13" s="26"/>
      <c r="K13" s="27">
        <f t="shared" si="0"/>
        <v>0</v>
      </c>
      <c r="L13" s="26"/>
      <c r="N13" s="35"/>
    </row>
    <row r="14" spans="2:14">
      <c r="B14" s="29">
        <v>10</v>
      </c>
      <c r="C14" s="32" t="s">
        <v>51</v>
      </c>
      <c r="D14" s="31">
        <v>12.403568264774099</v>
      </c>
      <c r="E14" s="31">
        <v>72.135431867802055</v>
      </c>
      <c r="F14" s="31">
        <v>5.7410857744802994</v>
      </c>
      <c r="G14" s="26"/>
      <c r="H14" s="26">
        <v>1.8126638207090999</v>
      </c>
      <c r="I14" s="26"/>
      <c r="J14" s="26"/>
      <c r="K14" s="27">
        <f t="shared" si="0"/>
        <v>92.09274972776555</v>
      </c>
      <c r="L14" s="26"/>
      <c r="N14" s="35"/>
    </row>
    <row r="15" spans="2:14">
      <c r="B15" s="29">
        <v>11</v>
      </c>
      <c r="C15" s="32" t="s">
        <v>52</v>
      </c>
      <c r="D15" s="31">
        <v>35.423697150999196</v>
      </c>
      <c r="E15" s="31">
        <v>290.79982943647644</v>
      </c>
      <c r="F15" s="31">
        <v>10.524449871956396</v>
      </c>
      <c r="G15" s="26"/>
      <c r="H15" s="26">
        <v>1.0184829786416001</v>
      </c>
      <c r="I15" s="26"/>
      <c r="J15" s="26"/>
      <c r="K15" s="27">
        <f t="shared" si="0"/>
        <v>337.76645943807364</v>
      </c>
      <c r="L15" s="26"/>
      <c r="N15" s="35"/>
    </row>
    <row r="16" spans="2:14">
      <c r="B16" s="29">
        <v>12</v>
      </c>
      <c r="C16" s="32" t="s">
        <v>53</v>
      </c>
      <c r="D16" s="31">
        <v>218.02622098632108</v>
      </c>
      <c r="E16" s="31">
        <v>1323.74</v>
      </c>
      <c r="F16" s="31">
        <v>5.8337171779535932</v>
      </c>
      <c r="G16" s="26"/>
      <c r="H16" s="26">
        <v>1.6664023867075999</v>
      </c>
      <c r="I16" s="26"/>
      <c r="J16" s="26"/>
      <c r="K16" s="27">
        <f t="shared" si="0"/>
        <v>1549.2663405509822</v>
      </c>
      <c r="L16" s="26"/>
      <c r="N16" s="35"/>
    </row>
    <row r="17" spans="2:14">
      <c r="B17" s="29">
        <v>13</v>
      </c>
      <c r="C17" s="32" t="s">
        <v>54</v>
      </c>
      <c r="D17" s="31">
        <v>0</v>
      </c>
      <c r="E17" s="31">
        <v>0.75768377341929993</v>
      </c>
      <c r="F17" s="31">
        <v>6.1065040225100009E-2</v>
      </c>
      <c r="G17" s="26"/>
      <c r="H17" s="26">
        <v>5.9577735480000006E-4</v>
      </c>
      <c r="I17" s="26"/>
      <c r="J17" s="26"/>
      <c r="K17" s="27">
        <f t="shared" si="0"/>
        <v>0.81934459099919987</v>
      </c>
      <c r="L17" s="26"/>
      <c r="N17" s="35"/>
    </row>
    <row r="18" spans="2:14">
      <c r="B18" s="29">
        <v>14</v>
      </c>
      <c r="C18" s="32" t="s">
        <v>55</v>
      </c>
      <c r="D18" s="31">
        <v>0</v>
      </c>
      <c r="E18" s="31">
        <v>0.2715741351289</v>
      </c>
      <c r="F18" s="31">
        <v>0.17125918370870002</v>
      </c>
      <c r="G18" s="26"/>
      <c r="H18" s="26">
        <v>2.3831097419000002E-3</v>
      </c>
      <c r="I18" s="26"/>
      <c r="J18" s="26"/>
      <c r="K18" s="27">
        <f t="shared" si="0"/>
        <v>0.4452164285795</v>
      </c>
      <c r="L18" s="26"/>
      <c r="N18" s="35"/>
    </row>
    <row r="19" spans="2:14">
      <c r="B19" s="29">
        <v>15</v>
      </c>
      <c r="C19" s="32" t="s">
        <v>56</v>
      </c>
      <c r="D19" s="31">
        <v>1.4885824838000001E-3</v>
      </c>
      <c r="E19" s="31">
        <v>2.7038032335138009</v>
      </c>
      <c r="F19" s="31">
        <v>0.88928254680290031</v>
      </c>
      <c r="G19" s="26"/>
      <c r="H19" s="26">
        <v>0.1397050499028</v>
      </c>
      <c r="I19" s="26"/>
      <c r="J19" s="26"/>
      <c r="K19" s="27">
        <f t="shared" si="0"/>
        <v>3.7342794127033012</v>
      </c>
      <c r="L19" s="26"/>
      <c r="N19" s="35"/>
    </row>
    <row r="20" spans="2:14">
      <c r="B20" s="29">
        <v>16</v>
      </c>
      <c r="C20" s="32" t="s">
        <v>57</v>
      </c>
      <c r="D20" s="31">
        <v>154.4843804361922</v>
      </c>
      <c r="E20" s="31">
        <v>1167.318933546406</v>
      </c>
      <c r="F20" s="31">
        <v>22.565417060925725</v>
      </c>
      <c r="G20" s="26"/>
      <c r="H20" s="26">
        <v>11.670864441575102</v>
      </c>
      <c r="I20" s="26"/>
      <c r="J20" s="26"/>
      <c r="K20" s="27">
        <f t="shared" si="0"/>
        <v>1356.039595485099</v>
      </c>
      <c r="L20" s="26"/>
      <c r="N20" s="35"/>
    </row>
    <row r="21" spans="2:14">
      <c r="B21" s="29">
        <v>17</v>
      </c>
      <c r="C21" s="32" t="s">
        <v>58</v>
      </c>
      <c r="D21" s="31">
        <v>1.3936080640641999</v>
      </c>
      <c r="E21" s="31">
        <v>20.436898278150405</v>
      </c>
      <c r="F21" s="31">
        <v>2.8133232040527996</v>
      </c>
      <c r="G21" s="26"/>
      <c r="H21" s="26">
        <v>0.49854951857860019</v>
      </c>
      <c r="I21" s="26"/>
      <c r="J21" s="26"/>
      <c r="K21" s="27">
        <f t="shared" si="0"/>
        <v>25.142379064846004</v>
      </c>
      <c r="L21" s="26"/>
      <c r="N21" s="35"/>
    </row>
    <row r="22" spans="2:14">
      <c r="B22" s="29">
        <v>18</v>
      </c>
      <c r="C22" s="30" t="s">
        <v>59</v>
      </c>
      <c r="D22" s="31">
        <v>0</v>
      </c>
      <c r="E22" s="31">
        <v>0</v>
      </c>
      <c r="F22" s="31">
        <v>0</v>
      </c>
      <c r="G22" s="26"/>
      <c r="H22" s="26">
        <v>0</v>
      </c>
      <c r="I22" s="26"/>
      <c r="J22" s="26"/>
      <c r="K22" s="27">
        <f t="shared" si="0"/>
        <v>0</v>
      </c>
      <c r="L22" s="26"/>
      <c r="N22" s="35"/>
    </row>
    <row r="23" spans="2:14">
      <c r="B23" s="29">
        <v>19</v>
      </c>
      <c r="C23" s="32" t="s">
        <v>60</v>
      </c>
      <c r="D23" s="31">
        <v>2.9203068708000004E-3</v>
      </c>
      <c r="E23" s="31">
        <v>3.9153823942865</v>
      </c>
      <c r="F23" s="31">
        <v>0.67094416573619986</v>
      </c>
      <c r="G23" s="26"/>
      <c r="H23" s="26">
        <v>0.14588828103159998</v>
      </c>
      <c r="I23" s="26"/>
      <c r="J23" s="26"/>
      <c r="K23" s="27">
        <f t="shared" si="0"/>
        <v>4.7351351479251003</v>
      </c>
      <c r="L23" s="26"/>
      <c r="N23" s="35"/>
    </row>
    <row r="24" spans="2:14">
      <c r="B24" s="29">
        <v>20</v>
      </c>
      <c r="C24" s="32" t="s">
        <v>61</v>
      </c>
      <c r="D24" s="31">
        <v>4574.8296054588145</v>
      </c>
      <c r="E24" s="31">
        <v>6141.530206626303</v>
      </c>
      <c r="F24" s="31">
        <v>453.60130414002049</v>
      </c>
      <c r="G24" s="26"/>
      <c r="H24" s="26">
        <v>41.402119632206734</v>
      </c>
      <c r="I24" s="26"/>
      <c r="J24" s="26"/>
      <c r="K24" s="27">
        <f t="shared" si="0"/>
        <v>11211.363235857343</v>
      </c>
      <c r="L24" s="26"/>
      <c r="N24" s="35"/>
    </row>
    <row r="25" spans="2:14">
      <c r="B25" s="29">
        <v>21</v>
      </c>
      <c r="C25" s="30" t="s">
        <v>62</v>
      </c>
      <c r="D25" s="31">
        <v>0</v>
      </c>
      <c r="E25" s="31">
        <v>0.10390191616119998</v>
      </c>
      <c r="F25" s="31">
        <v>0</v>
      </c>
      <c r="G25" s="26"/>
      <c r="H25" s="26">
        <v>0</v>
      </c>
      <c r="I25" s="26"/>
      <c r="J25" s="26"/>
      <c r="K25" s="27">
        <f t="shared" si="0"/>
        <v>0.10390191616119998</v>
      </c>
      <c r="L25" s="26"/>
      <c r="N25" s="35"/>
    </row>
    <row r="26" spans="2:14">
      <c r="B26" s="29">
        <v>22</v>
      </c>
      <c r="C26" s="32" t="s">
        <v>63</v>
      </c>
      <c r="D26" s="31">
        <v>0</v>
      </c>
      <c r="E26" s="31">
        <v>0.78930615983849994</v>
      </c>
      <c r="F26" s="31">
        <v>1.3343617225800001E-2</v>
      </c>
      <c r="G26" s="26"/>
      <c r="H26" s="26">
        <v>5.8558364257999998E-2</v>
      </c>
      <c r="I26" s="26"/>
      <c r="J26" s="26"/>
      <c r="K26" s="27">
        <f t="shared" si="0"/>
        <v>0.86120814132229995</v>
      </c>
      <c r="L26" s="26"/>
      <c r="N26" s="35"/>
    </row>
    <row r="27" spans="2:14">
      <c r="B27" s="29">
        <v>23</v>
      </c>
      <c r="C27" s="30" t="s">
        <v>64</v>
      </c>
      <c r="D27" s="31">
        <v>0</v>
      </c>
      <c r="E27" s="31">
        <v>0</v>
      </c>
      <c r="F27" s="31">
        <v>0</v>
      </c>
      <c r="G27" s="26"/>
      <c r="H27" s="26">
        <v>0</v>
      </c>
      <c r="I27" s="26"/>
      <c r="J27" s="26"/>
      <c r="K27" s="27">
        <f t="shared" si="0"/>
        <v>0</v>
      </c>
      <c r="L27" s="26"/>
      <c r="N27" s="35"/>
    </row>
    <row r="28" spans="2:14">
      <c r="B28" s="29">
        <v>24</v>
      </c>
      <c r="C28" s="30" t="s">
        <v>65</v>
      </c>
      <c r="D28" s="31">
        <v>0</v>
      </c>
      <c r="E28" s="31">
        <v>2.4022077419000002E-3</v>
      </c>
      <c r="F28" s="31">
        <v>2.0926644191000001E-3</v>
      </c>
      <c r="G28" s="26"/>
      <c r="H28" s="26">
        <v>0</v>
      </c>
      <c r="I28" s="26"/>
      <c r="J28" s="26"/>
      <c r="K28" s="27">
        <f t="shared" si="0"/>
        <v>4.4948721610000002E-3</v>
      </c>
      <c r="L28" s="26"/>
      <c r="N28" s="35"/>
    </row>
    <row r="29" spans="2:14">
      <c r="B29" s="29">
        <v>25</v>
      </c>
      <c r="C29" s="32" t="s">
        <v>66</v>
      </c>
      <c r="D29" s="31">
        <v>440.66399999999999</v>
      </c>
      <c r="E29" s="31">
        <v>1883.5019834708844</v>
      </c>
      <c r="F29" s="31">
        <v>50.052841873539776</v>
      </c>
      <c r="G29" s="26"/>
      <c r="H29" s="26">
        <v>9.2481897415434027</v>
      </c>
      <c r="I29" s="26"/>
      <c r="J29" s="26"/>
      <c r="K29" s="27">
        <f t="shared" si="0"/>
        <v>2383.4670150859674</v>
      </c>
      <c r="L29" s="26"/>
      <c r="N29" s="35"/>
    </row>
    <row r="30" spans="2:14">
      <c r="B30" s="29">
        <v>26</v>
      </c>
      <c r="C30" s="32" t="s">
        <v>67</v>
      </c>
      <c r="D30" s="31">
        <v>5.4543190320000001E-4</v>
      </c>
      <c r="E30" s="31">
        <v>15.423867833350403</v>
      </c>
      <c r="F30" s="31">
        <v>0.97310881773689983</v>
      </c>
      <c r="G30" s="26"/>
      <c r="H30" s="26">
        <v>2.5537883193299998E-2</v>
      </c>
      <c r="I30" s="26"/>
      <c r="J30" s="26"/>
      <c r="K30" s="27">
        <f t="shared" si="0"/>
        <v>16.423059966183803</v>
      </c>
      <c r="L30" s="26"/>
      <c r="N30" s="35"/>
    </row>
    <row r="31" spans="2:14">
      <c r="B31" s="29">
        <v>27</v>
      </c>
      <c r="C31" s="32" t="s">
        <v>17</v>
      </c>
      <c r="D31" s="31">
        <v>0.13754759</v>
      </c>
      <c r="E31" s="31">
        <v>18.535522509221508</v>
      </c>
      <c r="F31" s="31">
        <v>0.76871397780020001</v>
      </c>
      <c r="G31" s="26"/>
      <c r="H31" s="26">
        <v>3.62302872577E-2</v>
      </c>
      <c r="I31" s="26"/>
      <c r="J31" s="26"/>
      <c r="K31" s="27">
        <f t="shared" si="0"/>
        <v>19.478014364279407</v>
      </c>
      <c r="L31" s="26"/>
      <c r="N31" s="35"/>
    </row>
    <row r="32" spans="2:14">
      <c r="B32" s="29">
        <v>28</v>
      </c>
      <c r="C32" s="32" t="s">
        <v>68</v>
      </c>
      <c r="D32" s="31">
        <v>1E-3</v>
      </c>
      <c r="E32" s="31">
        <v>5.6553525560637006</v>
      </c>
      <c r="F32" s="31">
        <v>0.26992637874100001</v>
      </c>
      <c r="G32" s="26"/>
      <c r="H32" s="26">
        <v>4.7899944838699998E-2</v>
      </c>
      <c r="I32" s="26"/>
      <c r="J32" s="26"/>
      <c r="K32" s="27">
        <f t="shared" si="0"/>
        <v>5.974178879643401</v>
      </c>
      <c r="L32" s="26"/>
      <c r="N32" s="35"/>
    </row>
    <row r="33" spans="2:14">
      <c r="B33" s="29">
        <v>29</v>
      </c>
      <c r="C33" s="32" t="s">
        <v>69</v>
      </c>
      <c r="D33" s="31">
        <v>0.57084282680630005</v>
      </c>
      <c r="E33" s="31">
        <v>13.431124443413006</v>
      </c>
      <c r="F33" s="31">
        <v>2.5207353441240001</v>
      </c>
      <c r="G33" s="26"/>
      <c r="H33" s="26">
        <v>1.4211312573859001</v>
      </c>
      <c r="I33" s="26"/>
      <c r="J33" s="26"/>
      <c r="K33" s="27">
        <f t="shared" si="0"/>
        <v>17.943833871729204</v>
      </c>
      <c r="L33" s="26"/>
      <c r="N33" s="35"/>
    </row>
    <row r="34" spans="2:14">
      <c r="B34" s="29">
        <v>30</v>
      </c>
      <c r="C34" s="32" t="s">
        <v>70</v>
      </c>
      <c r="D34" s="31">
        <v>181.3180855737092</v>
      </c>
      <c r="E34" s="31">
        <v>1036.7149999999999</v>
      </c>
      <c r="F34" s="31">
        <v>0.99052825611949991</v>
      </c>
      <c r="G34" s="26"/>
      <c r="H34" s="26">
        <v>0.14769144854739999</v>
      </c>
      <c r="I34" s="26"/>
      <c r="J34" s="26"/>
      <c r="K34" s="27">
        <f t="shared" si="0"/>
        <v>1219.1713052783759</v>
      </c>
      <c r="L34" s="26"/>
      <c r="N34" s="35"/>
    </row>
    <row r="35" spans="2:14">
      <c r="B35" s="29">
        <v>31</v>
      </c>
      <c r="C35" s="30" t="s">
        <v>71</v>
      </c>
      <c r="D35" s="31">
        <v>0</v>
      </c>
      <c r="E35" s="31">
        <v>0</v>
      </c>
      <c r="F35" s="31">
        <v>1.6120540870900001E-2</v>
      </c>
      <c r="G35" s="26"/>
      <c r="H35" s="26">
        <v>0</v>
      </c>
      <c r="I35" s="26"/>
      <c r="J35" s="26"/>
      <c r="K35" s="27">
        <f t="shared" si="0"/>
        <v>1.6120540870900001E-2</v>
      </c>
      <c r="L35" s="26"/>
      <c r="N35" s="35"/>
    </row>
    <row r="36" spans="2:14">
      <c r="B36" s="29">
        <v>32</v>
      </c>
      <c r="C36" s="32" t="s">
        <v>72</v>
      </c>
      <c r="D36" s="31">
        <v>225.02516198370662</v>
      </c>
      <c r="E36" s="31">
        <v>602.68299999999999</v>
      </c>
      <c r="F36" s="31">
        <v>22.213999999999999</v>
      </c>
      <c r="G36" s="26"/>
      <c r="H36" s="26">
        <v>8.2207172660572017</v>
      </c>
      <c r="I36" s="26"/>
      <c r="J36" s="26"/>
      <c r="K36" s="27">
        <f t="shared" si="0"/>
        <v>858.14287924976395</v>
      </c>
      <c r="L36" s="26"/>
      <c r="N36" s="35"/>
    </row>
    <row r="37" spans="2:14">
      <c r="B37" s="29">
        <v>33</v>
      </c>
      <c r="C37" s="32" t="s">
        <v>174</v>
      </c>
      <c r="D37" s="31">
        <v>23.623000000000001</v>
      </c>
      <c r="E37" s="31">
        <v>149.53640829080962</v>
      </c>
      <c r="F37" s="31">
        <v>55.314</v>
      </c>
      <c r="G37" s="26"/>
      <c r="H37" s="26">
        <v>2.5104960825116991</v>
      </c>
      <c r="I37" s="26"/>
      <c r="J37" s="26"/>
      <c r="K37" s="27">
        <f t="shared" si="0"/>
        <v>230.98390437332131</v>
      </c>
      <c r="L37" s="26"/>
      <c r="N37" s="35"/>
    </row>
    <row r="38" spans="2:14">
      <c r="B38" s="29">
        <v>34</v>
      </c>
      <c r="C38" s="32" t="s">
        <v>73</v>
      </c>
      <c r="D38" s="31">
        <v>0</v>
      </c>
      <c r="E38" s="31">
        <v>1.09700519677E-2</v>
      </c>
      <c r="F38" s="31">
        <v>2.2397419354E-3</v>
      </c>
      <c r="G38" s="26"/>
      <c r="H38" s="26">
        <v>0</v>
      </c>
      <c r="I38" s="26"/>
      <c r="J38" s="26"/>
      <c r="K38" s="27">
        <f t="shared" si="0"/>
        <v>1.32097939031E-2</v>
      </c>
      <c r="L38" s="26"/>
      <c r="N38" s="35"/>
    </row>
    <row r="39" spans="2:14">
      <c r="B39" s="29">
        <v>35</v>
      </c>
      <c r="C39" s="32" t="s">
        <v>74</v>
      </c>
      <c r="D39" s="31">
        <v>5.8184885080638002</v>
      </c>
      <c r="E39" s="31">
        <v>206.65956281657785</v>
      </c>
      <c r="F39" s="31">
        <v>8.1137566691268042</v>
      </c>
      <c r="G39" s="26"/>
      <c r="H39" s="26">
        <v>1.7153757036415991</v>
      </c>
      <c r="I39" s="26"/>
      <c r="J39" s="26"/>
      <c r="K39" s="27">
        <f t="shared" si="0"/>
        <v>222.30718369741007</v>
      </c>
      <c r="L39" s="26"/>
      <c r="N39" s="35"/>
    </row>
    <row r="40" spans="2:14">
      <c r="B40" s="29">
        <v>36</v>
      </c>
      <c r="C40" s="32" t="s">
        <v>75</v>
      </c>
      <c r="D40" s="31">
        <v>1.0987645709599999E-2</v>
      </c>
      <c r="E40" s="31">
        <v>7.1856332594502996</v>
      </c>
      <c r="F40" s="31">
        <v>7.0166992418099997E-2</v>
      </c>
      <c r="G40" s="26"/>
      <c r="H40" s="26">
        <v>0.30080027738699999</v>
      </c>
      <c r="I40" s="26"/>
      <c r="J40" s="26"/>
      <c r="K40" s="27">
        <f t="shared" si="0"/>
        <v>7.5675881749649996</v>
      </c>
      <c r="L40" s="26"/>
      <c r="N40" s="35"/>
    </row>
    <row r="41" spans="2:14">
      <c r="B41" s="29">
        <v>37</v>
      </c>
      <c r="C41" s="32" t="s">
        <v>76</v>
      </c>
      <c r="D41" s="31">
        <v>82.245918121352304</v>
      </c>
      <c r="E41" s="31">
        <v>806.77157821369781</v>
      </c>
      <c r="F41" s="31">
        <v>31.008618373463918</v>
      </c>
      <c r="G41" s="26"/>
      <c r="H41" s="26">
        <v>4.5304372249899938</v>
      </c>
      <c r="I41" s="26"/>
      <c r="J41" s="26"/>
      <c r="K41" s="27">
        <f t="shared" si="0"/>
        <v>924.55655193350401</v>
      </c>
      <c r="L41" s="26"/>
      <c r="N41" s="35"/>
    </row>
    <row r="42" spans="2:14">
      <c r="B42" s="25" t="s">
        <v>11</v>
      </c>
      <c r="C42" s="13"/>
      <c r="D42" s="38">
        <f>SUM(D5:D41)</f>
        <v>5959.5466397581904</v>
      </c>
      <c r="E42" s="38">
        <f>SUM(E5:E41)</f>
        <v>13831.35702449465</v>
      </c>
      <c r="F42" s="38">
        <f t="shared" ref="F42:H42" si="1">SUM(F5:F41)</f>
        <v>677.64406747453313</v>
      </c>
      <c r="G42" s="33">
        <f t="shared" si="1"/>
        <v>0</v>
      </c>
      <c r="H42" s="38">
        <f t="shared" si="1"/>
        <v>86.929988391189426</v>
      </c>
      <c r="I42" s="34"/>
      <c r="J42" s="34">
        <f>SUM(J38:J41)</f>
        <v>0</v>
      </c>
      <c r="K42" s="33">
        <f>SUM(K5:K41)</f>
        <v>20555.477720118557</v>
      </c>
      <c r="L42" s="26"/>
      <c r="M42" s="28"/>
    </row>
    <row r="43" spans="2:14">
      <c r="E43" s="37"/>
    </row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Preeti Dokania</cp:lastModifiedBy>
  <cp:lastPrinted>2014-03-24T10:58:12Z</cp:lastPrinted>
  <dcterms:created xsi:type="dcterms:W3CDTF">2014-01-06T04:43:23Z</dcterms:created>
  <dcterms:modified xsi:type="dcterms:W3CDTF">2015-04-10T07:32:09Z</dcterms:modified>
</cp:coreProperties>
</file>