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disclosure'!$A$1:$BK$145</definedName>
  </definedNames>
  <calcPr calcId="125725"/>
</workbook>
</file>

<file path=xl/calcChain.xml><?xml version="1.0" encoding="utf-8"?>
<calcChain xmlns="http://schemas.openxmlformats.org/spreadsheetml/2006/main">
  <c r="D103" i="12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C103"/>
  <c r="BK142"/>
  <c r="BK141"/>
  <c r="BK114"/>
  <c r="BK115"/>
  <c r="BK116"/>
  <c r="BK117"/>
  <c r="BK118"/>
  <c r="BK119"/>
  <c r="BK120"/>
  <c r="BK113"/>
  <c r="BK109"/>
  <c r="BK93"/>
  <c r="BK94"/>
  <c r="BK95"/>
  <c r="BK96"/>
  <c r="BK97"/>
  <c r="BK98"/>
  <c r="BK99"/>
  <c r="BK100"/>
  <c r="BK101"/>
  <c r="BK102"/>
  <c r="BK92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19"/>
  <c r="BK14"/>
  <c r="BK10"/>
  <c r="BK9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C83"/>
  <c r="BK83" l="1"/>
  <c r="BK11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K42" l="1"/>
  <c r="BJ143" i="12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J110"/>
  <c r="BJ122" s="1"/>
  <c r="BI110"/>
  <c r="BI122" s="1"/>
  <c r="BH110"/>
  <c r="BH122" s="1"/>
  <c r="BG110"/>
  <c r="BG122" s="1"/>
  <c r="BF110"/>
  <c r="BF122" s="1"/>
  <c r="BE110"/>
  <c r="BE122" s="1"/>
  <c r="BD110"/>
  <c r="BD122" s="1"/>
  <c r="BC110"/>
  <c r="BC122" s="1"/>
  <c r="BB110"/>
  <c r="BB122" s="1"/>
  <c r="BA110"/>
  <c r="BA122" s="1"/>
  <c r="AZ110"/>
  <c r="AZ122" s="1"/>
  <c r="AY110"/>
  <c r="AY122" s="1"/>
  <c r="AX110"/>
  <c r="AX122" s="1"/>
  <c r="AW110"/>
  <c r="AW122" s="1"/>
  <c r="AV110"/>
  <c r="AV122" s="1"/>
  <c r="AU110"/>
  <c r="AU122" s="1"/>
  <c r="AT110"/>
  <c r="AT122" s="1"/>
  <c r="AS110"/>
  <c r="AS122" s="1"/>
  <c r="AR110"/>
  <c r="AR122" s="1"/>
  <c r="AQ110"/>
  <c r="AQ122" s="1"/>
  <c r="AP110"/>
  <c r="AP122" s="1"/>
  <c r="AO110"/>
  <c r="AO122" s="1"/>
  <c r="AN110"/>
  <c r="AN122" s="1"/>
  <c r="AM110"/>
  <c r="AM122" s="1"/>
  <c r="AL110"/>
  <c r="AL122" s="1"/>
  <c r="AK110"/>
  <c r="AK122" s="1"/>
  <c r="AJ110"/>
  <c r="AJ122" s="1"/>
  <c r="AI110"/>
  <c r="AI122" s="1"/>
  <c r="AH110"/>
  <c r="AH122" s="1"/>
  <c r="AG110"/>
  <c r="AG122" s="1"/>
  <c r="AF110"/>
  <c r="AF122" s="1"/>
  <c r="AE110"/>
  <c r="AE122" s="1"/>
  <c r="AD110"/>
  <c r="AD122" s="1"/>
  <c r="AC110"/>
  <c r="AC122" s="1"/>
  <c r="AB110"/>
  <c r="AB122" s="1"/>
  <c r="AA110"/>
  <c r="AA122" s="1"/>
  <c r="Z110"/>
  <c r="Z122" s="1"/>
  <c r="Y110"/>
  <c r="Y122" s="1"/>
  <c r="X110"/>
  <c r="X122" s="1"/>
  <c r="W110"/>
  <c r="W122" s="1"/>
  <c r="V110"/>
  <c r="V122" s="1"/>
  <c r="U110"/>
  <c r="U122" s="1"/>
  <c r="T110"/>
  <c r="T122" s="1"/>
  <c r="S110"/>
  <c r="S122" s="1"/>
  <c r="R110"/>
  <c r="R122" s="1"/>
  <c r="Q110"/>
  <c r="Q122" s="1"/>
  <c r="P110"/>
  <c r="P122" s="1"/>
  <c r="O110"/>
  <c r="O122" s="1"/>
  <c r="N110"/>
  <c r="N122" s="1"/>
  <c r="M110"/>
  <c r="M122" s="1"/>
  <c r="L110"/>
  <c r="L122" s="1"/>
  <c r="K110"/>
  <c r="K122" s="1"/>
  <c r="J110"/>
  <c r="J122" s="1"/>
  <c r="I110"/>
  <c r="I122" s="1"/>
  <c r="H110"/>
  <c r="H122" s="1"/>
  <c r="G110"/>
  <c r="G122" s="1"/>
  <c r="F110"/>
  <c r="F122" s="1"/>
  <c r="E110"/>
  <c r="E122" s="1"/>
  <c r="D110"/>
  <c r="D122" s="1"/>
  <c r="C110"/>
  <c r="BK110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3" l="1"/>
  <c r="C122"/>
  <c r="BK15"/>
  <c r="BK143"/>
  <c r="BK121"/>
  <c r="BK122" s="1"/>
  <c r="D104"/>
  <c r="D145" s="1"/>
  <c r="C104"/>
  <c r="BK104" l="1"/>
  <c r="C145"/>
  <c r="E104"/>
  <c r="E145" s="1"/>
  <c r="J42" i="9"/>
  <c r="E42"/>
  <c r="H42"/>
  <c r="G42"/>
  <c r="F42"/>
  <c r="D42"/>
  <c r="F104" i="12" l="1"/>
  <c r="F145" s="1"/>
  <c r="BK145" l="1"/>
  <c r="G104"/>
  <c r="G145" s="1"/>
  <c r="H104" l="1"/>
  <c r="H145" s="1"/>
  <c r="I104" l="1"/>
  <c r="I145" s="1"/>
  <c r="J104" l="1"/>
  <c r="J145" s="1"/>
  <c r="K104" l="1"/>
  <c r="K145" s="1"/>
  <c r="L104" l="1"/>
  <c r="L145" s="1"/>
  <c r="M104" l="1"/>
  <c r="M145" s="1"/>
  <c r="N104" l="1"/>
  <c r="N145" s="1"/>
  <c r="O104" l="1"/>
  <c r="O145" s="1"/>
  <c r="P104" l="1"/>
  <c r="P145" s="1"/>
  <c r="Q104" l="1"/>
  <c r="Q145" s="1"/>
  <c r="R104" l="1"/>
  <c r="R145" s="1"/>
  <c r="S104" l="1"/>
  <c r="S145" s="1"/>
  <c r="T104" l="1"/>
  <c r="T145" s="1"/>
  <c r="U104" l="1"/>
  <c r="U145" s="1"/>
  <c r="V104" l="1"/>
  <c r="V145" s="1"/>
  <c r="W104" l="1"/>
  <c r="W145" s="1"/>
  <c r="X104" l="1"/>
  <c r="X145" s="1"/>
  <c r="Y104" l="1"/>
  <c r="Y145" s="1"/>
  <c r="Z104" l="1"/>
  <c r="Z145" s="1"/>
  <c r="AA104" l="1"/>
  <c r="AA145" s="1"/>
  <c r="AB104" l="1"/>
  <c r="AB145" s="1"/>
  <c r="AC104" l="1"/>
  <c r="AC145" s="1"/>
  <c r="AD104" l="1"/>
  <c r="AD145" s="1"/>
  <c r="AE104" l="1"/>
  <c r="AE145" s="1"/>
  <c r="AF104" l="1"/>
  <c r="AF145" s="1"/>
  <c r="AG104" l="1"/>
  <c r="AG145" s="1"/>
  <c r="AH104" l="1"/>
  <c r="AH145" s="1"/>
  <c r="AI104" l="1"/>
  <c r="AI145" s="1"/>
  <c r="AJ104" l="1"/>
  <c r="AJ145" s="1"/>
  <c r="AK104" l="1"/>
  <c r="AK145" s="1"/>
  <c r="AL104" l="1"/>
  <c r="AL145" s="1"/>
  <c r="AM104" l="1"/>
  <c r="AM145" s="1"/>
  <c r="AN104" l="1"/>
  <c r="AN145" s="1"/>
  <c r="AO104" l="1"/>
  <c r="AO145" s="1"/>
  <c r="AP104" l="1"/>
  <c r="AP145" s="1"/>
  <c r="AQ104" l="1"/>
  <c r="AQ145" s="1"/>
  <c r="AR104" l="1"/>
  <c r="AR145" s="1"/>
  <c r="AS104" l="1"/>
  <c r="AS145" s="1"/>
  <c r="AT104" l="1"/>
  <c r="AT145" s="1"/>
  <c r="AU104" l="1"/>
  <c r="AU145" s="1"/>
  <c r="AV104" l="1"/>
  <c r="AV145" s="1"/>
  <c r="AW104" l="1"/>
  <c r="AW145" s="1"/>
  <c r="AX104" l="1"/>
  <c r="AX145" s="1"/>
  <c r="AY104" l="1"/>
  <c r="AY145" s="1"/>
  <c r="AZ104" l="1"/>
  <c r="AZ145" s="1"/>
  <c r="BA104" l="1"/>
  <c r="BA145" s="1"/>
  <c r="BB104" l="1"/>
  <c r="BB145" s="1"/>
  <c r="BC104" l="1"/>
  <c r="BC145" s="1"/>
  <c r="BD104" l="1"/>
  <c r="BD145" s="1"/>
  <c r="BE104" l="1"/>
  <c r="BE145" s="1"/>
  <c r="BF104" l="1"/>
  <c r="BF145" s="1"/>
  <c r="BG104" l="1"/>
  <c r="BG145" s="1"/>
  <c r="BH104" l="1"/>
  <c r="BH145" s="1"/>
  <c r="BI104" l="1"/>
  <c r="BI145" s="1"/>
  <c r="BJ104"/>
  <c r="BJ145" s="1"/>
</calcChain>
</file>

<file path=xl/sharedStrings.xml><?xml version="1.0" encoding="utf-8"?>
<sst xmlns="http://schemas.openxmlformats.org/spreadsheetml/2006/main" count="241" uniqueCount="197">
  <si>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</si>
  <si>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</si>
  <si>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</si>
  <si>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</si>
  <si>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</si>
  <si>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</si>
  <si>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</si>
  <si>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</si>
  <si>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</si>
  <si>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</si>
  <si>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</si>
  <si>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</si>
  <si>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</si>
  <si>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</si>
  <si>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</si>
  <si>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</si>
  <si>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</si>
  <si>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</si>
  <si>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</si>
  <si>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</si>
  <si>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</si>
  <si>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</si>
  <si>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</si>
  <si>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</si>
  <si>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</si>
  <si>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</si>
  <si>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</si>
  <si>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</si>
  <si>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</si>
  <si>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</si>
  <si>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</si>
  <si>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</si>
  <si>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</si>
  <si>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</si>
  <si>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</si>
  <si>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</si>
  <si>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</si>
  <si>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</si>
  <si>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</si>
  <si>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</si>
  <si>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</si>
  <si>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</si>
  <si>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</si>
  <si>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</si>
  <si>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</si>
  <si>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</si>
  <si>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</si>
  <si>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</si>
  <si>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</si>
  <si>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</si>
  <si>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</si>
  <si>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</si>
  <si>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</si>
  <si>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</si>
  <si>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</si>
  <si>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</si>
  <si>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</si>
  <si>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</si>
  <si>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</si>
  <si>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</si>
  <si>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</si>
  <si>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</si>
  <si>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</si>
  <si>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</si>
  <si>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</si>
  <si>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</si>
  <si>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</si>
  <si>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</si>
  <si>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</si>
  <si>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</si>
  <si>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</si>
  <si>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</si>
  <si>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</si>
  <si>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</si>
  <si>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</si>
  <si>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</si>
  <si>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</si>
  <si>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</si>
  <si>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</si>
  <si>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</si>
  <si>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</si>
  <si>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</si>
  <si>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</si>
  <si>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</si>
  <si>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</si>
  <si>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</si>
  <si>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</si>
  <si>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</si>
  <si>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</si>
  <si>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</si>
  <si>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</si>
  <si>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</si>
  <si>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</si>
  <si>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</si>
  <si>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</si>
  <si>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</si>
  <si>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</si>
  <si>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</si>
  <si>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</si>
  <si>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</si>
  <si>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</si>
  <si>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</si>
  <si>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</si>
  <si>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</si>
  <si>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</si>
  <si>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</si>
  <si>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</si>
  <si>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</si>
  <si>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</si>
  <si>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</si>
  <si>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</si>
  <si>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</si>
  <si>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</si>
  <si>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</si>
  <si>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</si>
  <si>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</si>
  <si>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</si>
  <si>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</si>
  <si>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</si>
  <si>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</si>
  <si>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</si>
  <si>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</si>
  <si>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</si>
  <si>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</si>
  <si>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</si>
  <si>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</si>
  <si>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</si>
  <si>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</si>
  <si>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</si>
  <si>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</si>
  <si>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</si>
  <si>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</si>
  <si>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</si>
  <si>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</si>
  <si>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</si>
  <si>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</si>
  <si>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</si>
  <si>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</si>
  <si>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</si>
  <si>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</si>
  <si>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</si>
  <si>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</si>
  <si>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</si>
  <si>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</si>
  <si>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</si>
  <si>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</si>
  <si>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</si>
  <si>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</si>
  <si>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</si>
  <si>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</si>
  <si>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</si>
  <si>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</si>
  <si>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</si>
  <si>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</si>
  <si>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</si>
  <si>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</si>
  <si>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</si>
  <si>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</si>
  <si>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</si>
  <si>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</si>
  <si>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</si>
  <si>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</si>
  <si>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</si>
  <si>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</si>
  <si>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</si>
  <si>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</si>
  <si>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</si>
  <si>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</si>
  <si>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</si>
  <si>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</si>
  <si>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</si>
  <si>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</si>
  <si>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</si>
  <si>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</si>
  <si>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</si>
  <si>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</si>
  <si>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</si>
  <si>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</si>
  <si>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</si>
  <si>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</si>
  <si>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</si>
  <si>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</si>
  <si>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</si>
  <si>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</si>
  <si>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</si>
  <si>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</si>
  <si>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</si>
  <si>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</si>
  <si>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</si>
  <si>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</si>
  <si>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</si>
  <si>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DWS Hybrid Fixed Term Fund Series 40</t>
  </si>
  <si>
    <t>DWS Hybrid Fixed Term Fund Series 41</t>
  </si>
  <si>
    <t>DWS Low Duration Fund</t>
  </si>
  <si>
    <t>DWS Fixed Maturity Plan - Series 4</t>
  </si>
  <si>
    <t>Deutsche Mutual Fund: Net Assets Under Management (AUM) as on 30th November 2015 (All figures in Rs. Crore)</t>
  </si>
  <si>
    <t>Table showing State wise /Union Territory wise contribution to AUM of category of schemes as on 30th November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</si>
</sst>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164" fontId="7" fillId="3" borderId="1" xfId="0" applyNumberFormat="1" applyFont="1" applyFill="1" applyBorder="1"/>
    <xf numFmtId="2" fontId="6" fillId="5" borderId="1" xfId="2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/>
    <xf numFmtId="2" fontId="8" fillId="0" borderId="7" xfId="4" applyNumberFormat="1" applyFont="1" applyBorder="1"/>
    <xf numFmtId="2" fontId="7" fillId="0" borderId="6" xfId="4" applyNumberFormat="1" applyFont="1" applyBorder="1"/>
    <xf numFmtId="2" fontId="8" fillId="0" borderId="4" xfId="0" applyNumberFormat="1" applyFont="1" applyBorder="1"/>
    <xf numFmtId="2" fontId="8" fillId="0" borderId="6" xfId="4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7" fillId="3" borderId="4" xfId="4" applyNumberFormat="1" applyFont="1" applyFill="1" applyBorder="1" applyAlignment="1">
      <alignment horizontal="center"/>
    </xf>
    <xf numFmtId="2" fontId="8" fillId="0" borderId="2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2" fontId="7" fillId="0" borderId="7" xfId="4" applyNumberFormat="1" applyFont="1" applyBorder="1"/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2" fontId="6" fillId="3" borderId="15" xfId="2" applyNumberFormat="1" applyFont="1" applyFill="1" applyBorder="1" applyAlignment="1">
      <alignment horizontal="center" vertical="top" wrapText="1"/>
    </xf>
    <xf numFmtId="2" fontId="6" fillId="3" borderId="16" xfId="2" applyNumberFormat="1" applyFont="1" applyFill="1" applyBorder="1" applyAlignment="1">
      <alignment horizontal="center" vertical="top" wrapText="1"/>
    </xf>
    <xf numFmtId="2" fontId="6" fillId="3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 vertical="top" wrapText="1"/>
    </xf>
    <xf numFmtId="2" fontId="6" fillId="4" borderId="16" xfId="2" applyNumberFormat="1" applyFont="1" applyFill="1" applyBorder="1" applyAlignment="1">
      <alignment horizontal="center" vertical="top" wrapText="1"/>
    </xf>
    <xf numFmtId="2" fontId="6" fillId="4" borderId="17" xfId="2" applyNumberFormat="1" applyFont="1" applyFill="1" applyBorder="1" applyAlignment="1">
      <alignment horizontal="center" vertical="top" wrapText="1"/>
    </xf>
    <xf numFmtId="2" fontId="6" fillId="6" borderId="15" xfId="2" applyNumberFormat="1" applyFont="1" applyFill="1" applyBorder="1" applyAlignment="1">
      <alignment horizontal="center" vertical="top" wrapText="1"/>
    </xf>
    <xf numFmtId="2" fontId="6" fillId="6" borderId="16" xfId="2" applyNumberFormat="1" applyFont="1" applyFill="1" applyBorder="1" applyAlignment="1">
      <alignment horizontal="center" vertical="top" wrapText="1"/>
    </xf>
    <xf numFmtId="2" fontId="6" fillId="6" borderId="17" xfId="2" applyNumberFormat="1" applyFont="1" applyFill="1" applyBorder="1" applyAlignment="1">
      <alignment horizontal="center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6" borderId="15" xfId="2" applyNumberFormat="1" applyFont="1" applyFill="1" applyBorder="1" applyAlignment="1">
      <alignment horizontal="center"/>
    </xf>
    <xf numFmtId="2" fontId="6" fillId="6" borderId="16" xfId="2" applyNumberFormat="1" applyFont="1" applyFill="1" applyBorder="1" applyAlignment="1">
      <alignment horizontal="center"/>
    </xf>
    <xf numFmtId="2" fontId="6" fillId="6" borderId="17" xfId="2" applyNumberFormat="1" applyFont="1" applyFill="1" applyBorder="1" applyAlignment="1">
      <alignment horizontal="center"/>
    </xf>
    <xf numFmtId="2" fontId="6" fillId="4" borderId="15" xfId="2" applyNumberFormat="1" applyFont="1" applyFill="1" applyBorder="1" applyAlignment="1">
      <alignment horizontal="center"/>
    </xf>
    <xf numFmtId="2" fontId="6" fillId="4" borderId="16" xfId="2" applyNumberFormat="1" applyFont="1" applyFill="1" applyBorder="1" applyAlignment="1">
      <alignment horizontal="center"/>
    </xf>
    <xf numFmtId="2" fontId="6" fillId="4" borderId="17" xfId="2" applyNumberFormat="1" applyFont="1" applyFill="1" applyBorder="1" applyAlignment="1">
      <alignment horizontal="center"/>
    </xf>
    <xf numFmtId="2" fontId="6" fillId="7" borderId="15" xfId="2" applyNumberFormat="1" applyFont="1" applyFill="1" applyBorder="1" applyAlignment="1">
      <alignment horizontal="center"/>
    </xf>
    <xf numFmtId="2" fontId="6" fillId="7" borderId="16" xfId="2" applyNumberFormat="1" applyFont="1" applyFill="1" applyBorder="1" applyAlignment="1">
      <alignment horizontal="center"/>
    </xf>
    <xf numFmtId="2" fontId="6" fillId="7" borderId="17" xfId="2" applyNumberFormat="1" applyFont="1" applyFill="1" applyBorder="1" applyAlignment="1">
      <alignment horizontal="center"/>
    </xf>
    <xf numFmtId="2" fontId="6" fillId="8" borderId="15" xfId="2" applyNumberFormat="1" applyFont="1" applyFill="1" applyBorder="1" applyAlignment="1">
      <alignment horizontal="center"/>
    </xf>
    <xf numFmtId="2" fontId="6" fillId="8" borderId="16" xfId="2" applyNumberFormat="1" applyFont="1" applyFill="1" applyBorder="1" applyAlignment="1">
      <alignment horizontal="center"/>
    </xf>
    <xf numFmtId="2" fontId="6" fillId="8" borderId="17" xfId="2" applyNumberFormat="1" applyFont="1" applyFill="1" applyBorder="1" applyAlignment="1">
      <alignment horizontal="center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4"/>
  <sheetViews>
    <sheetView showGridLines="0"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5" sqref="B25"/>
    </sheetView>
  </sheetViews>
  <sheetFormatPr defaultColWidth="9.140625" defaultRowHeight="12.75"/>
  <cols>
    <col min="1" max="1" width="6.7109375" style="8" bestFit="1" customWidth="1"/>
    <col min="2" max="2" width="43.42578125" style="8" customWidth="1"/>
    <col min="3" max="3" width="5.140625" style="8" bestFit="1" customWidth="1"/>
    <col min="4" max="4" width="6.85546875" style="8" bestFit="1" customWidth="1"/>
    <col min="5" max="7" width="5.140625" style="8" customWidth="1"/>
    <col min="8" max="8" width="5.85546875" style="8" bestFit="1" customWidth="1"/>
    <col min="9" max="9" width="8.7109375" style="8" bestFit="1" customWidth="1"/>
    <col min="10" max="10" width="7.85546875" style="8" bestFit="1" customWidth="1"/>
    <col min="11" max="11" width="5.140625" style="8" customWidth="1"/>
    <col min="12" max="12" width="8" style="8" customWidth="1"/>
    <col min="13" max="15" width="5.140625" style="8" bestFit="1" customWidth="1"/>
    <col min="16" max="16" width="5.140625" style="8" customWidth="1"/>
    <col min="17" max="18" width="5.140625" style="8" bestFit="1" customWidth="1"/>
    <col min="19" max="19" width="7.5703125" style="8" bestFit="1" customWidth="1"/>
    <col min="20" max="20" width="5.85546875" style="8" bestFit="1" customWidth="1"/>
    <col min="21" max="21" width="6.42578125" style="8" bestFit="1" customWidth="1"/>
    <col min="22" max="22" width="5.140625" style="8" bestFit="1" customWidth="1"/>
    <col min="23" max="23" width="5.140625" style="8" customWidth="1"/>
    <col min="24" max="24" width="5.140625" style="8" bestFit="1" customWidth="1"/>
    <col min="25" max="27" width="5.140625" style="8" customWidth="1"/>
    <col min="28" max="28" width="5.140625" style="8" bestFit="1" customWidth="1"/>
    <col min="29" max="29" width="7.5703125" style="8" bestFit="1" customWidth="1"/>
    <col min="30" max="31" width="5.140625" style="8" customWidth="1"/>
    <col min="32" max="32" width="7.5703125" style="8" bestFit="1" customWidth="1"/>
    <col min="33" max="33" width="5.140625" style="8" customWidth="1"/>
    <col min="34" max="34" width="5.140625" style="8" bestFit="1" customWidth="1"/>
    <col min="35" max="36" width="5.140625" style="8" customWidth="1"/>
    <col min="37" max="39" width="5.140625" style="8" bestFit="1" customWidth="1"/>
    <col min="40" max="41" width="5.140625" style="8" customWidth="1"/>
    <col min="42" max="42" width="5.140625" style="8" bestFit="1" customWidth="1"/>
    <col min="43" max="43" width="5.140625" style="8" customWidth="1"/>
    <col min="44" max="44" width="6.28515625" style="8" customWidth="1"/>
    <col min="45" max="47" width="5.140625" style="8" customWidth="1"/>
    <col min="48" max="48" width="7.5703125" style="8" bestFit="1" customWidth="1"/>
    <col min="49" max="49" width="8.7109375" style="8" bestFit="1" customWidth="1"/>
    <col min="50" max="50" width="6.85546875" style="8" bestFit="1" customWidth="1"/>
    <col min="51" max="51" width="5.140625" style="8" customWidth="1"/>
    <col min="52" max="52" width="8.7109375" style="8" bestFit="1" customWidth="1"/>
    <col min="53" max="55" width="5.140625" style="8" bestFit="1" customWidth="1"/>
    <col min="56" max="56" width="5.140625" style="8" customWidth="1"/>
    <col min="57" max="57" width="5.140625" style="8" bestFit="1" customWidth="1"/>
    <col min="58" max="58" width="6.42578125" style="8" bestFit="1" customWidth="1"/>
    <col min="59" max="59" width="7.5703125" style="8" bestFit="1" customWidth="1"/>
    <col min="60" max="60" width="6.42578125" style="8" bestFit="1" customWidth="1"/>
    <col min="61" max="61" width="5.140625" style="8" customWidth="1"/>
    <col min="62" max="62" width="6.85546875" style="8" bestFit="1" customWidth="1"/>
    <col min="63" max="63" width="15" style="9" bestFit="1" customWidth="1"/>
    <col min="64" max="16384" width="9.140625" style="8"/>
  </cols>
  <sheetData>
    <row r="1" spans="1:63" s="1" customFormat="1" ht="13.5" thickBot="1">
      <c r="A1" s="64" t="s">
        <v>78</v>
      </c>
      <c r="B1" s="66" t="s">
        <v>165</v>
      </c>
      <c r="C1" s="68" t="s">
        <v>195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</row>
    <row r="2" spans="1:63" s="1" customFormat="1" ht="13.5" thickBot="1">
      <c r="A2" s="65"/>
      <c r="B2" s="67"/>
      <c r="C2" s="71" t="s">
        <v>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4" t="s">
        <v>27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7" t="s">
        <v>28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9"/>
      <c r="BK2" s="80" t="s">
        <v>25</v>
      </c>
    </row>
    <row r="3" spans="1:63" s="5" customFormat="1" ht="13.5" thickBot="1">
      <c r="A3" s="65"/>
      <c r="B3" s="67"/>
      <c r="C3" s="83" t="s">
        <v>12</v>
      </c>
      <c r="D3" s="84"/>
      <c r="E3" s="84"/>
      <c r="F3" s="84"/>
      <c r="G3" s="84"/>
      <c r="H3" s="84"/>
      <c r="I3" s="84"/>
      <c r="J3" s="84"/>
      <c r="K3" s="84"/>
      <c r="L3" s="85"/>
      <c r="M3" s="86" t="s">
        <v>13</v>
      </c>
      <c r="N3" s="87"/>
      <c r="O3" s="87"/>
      <c r="P3" s="87"/>
      <c r="Q3" s="87"/>
      <c r="R3" s="87"/>
      <c r="S3" s="87"/>
      <c r="T3" s="87"/>
      <c r="U3" s="87"/>
      <c r="V3" s="88"/>
      <c r="W3" s="89" t="s">
        <v>12</v>
      </c>
      <c r="X3" s="90"/>
      <c r="Y3" s="90"/>
      <c r="Z3" s="90"/>
      <c r="AA3" s="90"/>
      <c r="AB3" s="90"/>
      <c r="AC3" s="90"/>
      <c r="AD3" s="90"/>
      <c r="AE3" s="90"/>
      <c r="AF3" s="91"/>
      <c r="AG3" s="86" t="s">
        <v>13</v>
      </c>
      <c r="AH3" s="87"/>
      <c r="AI3" s="87"/>
      <c r="AJ3" s="87"/>
      <c r="AK3" s="87"/>
      <c r="AL3" s="87"/>
      <c r="AM3" s="87"/>
      <c r="AN3" s="87"/>
      <c r="AO3" s="87"/>
      <c r="AP3" s="88"/>
      <c r="AQ3" s="89" t="s">
        <v>12</v>
      </c>
      <c r="AR3" s="90"/>
      <c r="AS3" s="90"/>
      <c r="AT3" s="90"/>
      <c r="AU3" s="90"/>
      <c r="AV3" s="90"/>
      <c r="AW3" s="90"/>
      <c r="AX3" s="90"/>
      <c r="AY3" s="90"/>
      <c r="AZ3" s="91"/>
      <c r="BA3" s="92" t="s">
        <v>13</v>
      </c>
      <c r="BB3" s="93"/>
      <c r="BC3" s="93"/>
      <c r="BD3" s="93"/>
      <c r="BE3" s="93"/>
      <c r="BF3" s="93"/>
      <c r="BG3" s="93"/>
      <c r="BH3" s="93"/>
      <c r="BI3" s="93"/>
      <c r="BJ3" s="94"/>
      <c r="BK3" s="81"/>
    </row>
    <row r="4" spans="1:63" s="5" customFormat="1">
      <c r="A4" s="65"/>
      <c r="B4" s="67"/>
      <c r="C4" s="95" t="s">
        <v>37</v>
      </c>
      <c r="D4" s="96"/>
      <c r="E4" s="96"/>
      <c r="F4" s="96"/>
      <c r="G4" s="97"/>
      <c r="H4" s="98" t="s">
        <v>38</v>
      </c>
      <c r="I4" s="99"/>
      <c r="J4" s="99"/>
      <c r="K4" s="99"/>
      <c r="L4" s="100"/>
      <c r="M4" s="95" t="s">
        <v>37</v>
      </c>
      <c r="N4" s="96"/>
      <c r="O4" s="96"/>
      <c r="P4" s="96"/>
      <c r="Q4" s="97"/>
      <c r="R4" s="98" t="s">
        <v>38</v>
      </c>
      <c r="S4" s="99"/>
      <c r="T4" s="99"/>
      <c r="U4" s="99"/>
      <c r="V4" s="100"/>
      <c r="W4" s="95" t="s">
        <v>37</v>
      </c>
      <c r="X4" s="96"/>
      <c r="Y4" s="96"/>
      <c r="Z4" s="96"/>
      <c r="AA4" s="97"/>
      <c r="AB4" s="98" t="s">
        <v>38</v>
      </c>
      <c r="AC4" s="99"/>
      <c r="AD4" s="99"/>
      <c r="AE4" s="99"/>
      <c r="AF4" s="100"/>
      <c r="AG4" s="95" t="s">
        <v>37</v>
      </c>
      <c r="AH4" s="96"/>
      <c r="AI4" s="96"/>
      <c r="AJ4" s="96"/>
      <c r="AK4" s="97"/>
      <c r="AL4" s="98" t="s">
        <v>38</v>
      </c>
      <c r="AM4" s="99"/>
      <c r="AN4" s="99"/>
      <c r="AO4" s="99"/>
      <c r="AP4" s="100"/>
      <c r="AQ4" s="95" t="s">
        <v>37</v>
      </c>
      <c r="AR4" s="96"/>
      <c r="AS4" s="96"/>
      <c r="AT4" s="96"/>
      <c r="AU4" s="97"/>
      <c r="AV4" s="98" t="s">
        <v>38</v>
      </c>
      <c r="AW4" s="99"/>
      <c r="AX4" s="99"/>
      <c r="AY4" s="99"/>
      <c r="AZ4" s="100"/>
      <c r="BA4" s="95" t="s">
        <v>37</v>
      </c>
      <c r="BB4" s="96"/>
      <c r="BC4" s="96"/>
      <c r="BD4" s="96"/>
      <c r="BE4" s="97"/>
      <c r="BF4" s="98" t="s">
        <v>38</v>
      </c>
      <c r="BG4" s="99"/>
      <c r="BH4" s="99"/>
      <c r="BI4" s="99"/>
      <c r="BJ4" s="100"/>
      <c r="BK4" s="81"/>
    </row>
    <row r="5" spans="1:63" s="5" customFormat="1" ht="15" customHeight="1">
      <c r="A5" s="65"/>
      <c r="B5" s="67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82"/>
    </row>
    <row r="6" spans="1:63">
      <c r="A6" s="6" t="s">
        <v>0</v>
      </c>
      <c r="B6" s="7" t="s">
        <v>6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</row>
    <row r="7" spans="1:63">
      <c r="A7" s="6" t="s">
        <v>79</v>
      </c>
      <c r="B7" s="10" t="s">
        <v>14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6"/>
    </row>
    <row r="8" spans="1:63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3">
      <c r="A9" s="6"/>
      <c r="B9" s="37" t="s">
        <v>103</v>
      </c>
      <c r="C9" s="41">
        <v>0</v>
      </c>
      <c r="D9" s="41">
        <v>361.16321166266596</v>
      </c>
      <c r="E9" s="41">
        <v>0</v>
      </c>
      <c r="F9" s="41">
        <v>0</v>
      </c>
      <c r="G9" s="41">
        <v>0</v>
      </c>
      <c r="H9" s="41">
        <v>0.37882133173230004</v>
      </c>
      <c r="I9" s="41">
        <v>4563.2170242953216</v>
      </c>
      <c r="J9" s="41">
        <v>1091.8764377046311</v>
      </c>
      <c r="K9" s="41">
        <v>0</v>
      </c>
      <c r="L9" s="41">
        <v>69.655533968065299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6.7283402932999989E-2</v>
      </c>
      <c r="S9" s="41">
        <v>15.193425307933298</v>
      </c>
      <c r="T9" s="41">
        <v>25.065983503666601</v>
      </c>
      <c r="U9" s="41">
        <v>0</v>
      </c>
      <c r="V9" s="41">
        <v>0.11982980079989999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5.4207279899699999E-2</v>
      </c>
      <c r="AC9" s="41">
        <v>61.528982540732997</v>
      </c>
      <c r="AD9" s="41">
        <v>0</v>
      </c>
      <c r="AE9" s="41">
        <v>0</v>
      </c>
      <c r="AF9" s="41">
        <v>62.149650360798603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0.37765745846660004</v>
      </c>
      <c r="AQ9" s="41">
        <v>0</v>
      </c>
      <c r="AR9" s="41">
        <v>-1E-8</v>
      </c>
      <c r="AS9" s="41">
        <v>0</v>
      </c>
      <c r="AT9" s="41">
        <v>0</v>
      </c>
      <c r="AU9" s="41">
        <v>0</v>
      </c>
      <c r="AV9" s="41">
        <v>1.2371045844969</v>
      </c>
      <c r="AW9" s="41">
        <v>1319.3141038817296</v>
      </c>
      <c r="AX9" s="41">
        <v>781.27355485309999</v>
      </c>
      <c r="AY9" s="41">
        <v>0</v>
      </c>
      <c r="AZ9" s="41">
        <v>43.9296125820645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8.7984555432700007E-2</v>
      </c>
      <c r="BG9" s="41">
        <v>13.4851363168997</v>
      </c>
      <c r="BH9" s="41">
        <v>0</v>
      </c>
      <c r="BI9" s="41">
        <v>0</v>
      </c>
      <c r="BJ9" s="41">
        <v>3.5365116539997996</v>
      </c>
      <c r="BK9" s="42">
        <f>SUM(C9:BJ9)</f>
        <v>8413.7120570353673</v>
      </c>
    </row>
    <row r="10" spans="1:63">
      <c r="A10" s="6"/>
      <c r="B10" s="37" t="s">
        <v>104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0.36554098956589998</v>
      </c>
      <c r="I10" s="41">
        <v>491.4359445122646</v>
      </c>
      <c r="J10" s="41">
        <v>110.1864016158999</v>
      </c>
      <c r="K10" s="41">
        <v>0</v>
      </c>
      <c r="L10" s="41">
        <v>2.4906396978997001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2.0263146199700002E-2</v>
      </c>
      <c r="S10" s="41">
        <v>1.1001029154333</v>
      </c>
      <c r="T10" s="41">
        <v>2.0071852194332997</v>
      </c>
      <c r="U10" s="41">
        <v>0</v>
      </c>
      <c r="V10" s="41">
        <v>4.1193397066599996E-2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1.55521310666E-2</v>
      </c>
      <c r="AC10" s="41">
        <v>2.0004604964333002</v>
      </c>
      <c r="AD10" s="41">
        <v>0</v>
      </c>
      <c r="AE10" s="41">
        <v>0</v>
      </c>
      <c r="AF10" s="41">
        <v>0.69395335219999998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0.52923086756479987</v>
      </c>
      <c r="AW10" s="41">
        <v>131.0052492568656</v>
      </c>
      <c r="AX10" s="41">
        <v>0</v>
      </c>
      <c r="AY10" s="41">
        <v>0</v>
      </c>
      <c r="AZ10" s="41">
        <v>9.8921777769657009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0.12297312683249999</v>
      </c>
      <c r="BG10" s="41">
        <v>107.45020082046661</v>
      </c>
      <c r="BH10" s="41">
        <v>0</v>
      </c>
      <c r="BI10" s="41">
        <v>0</v>
      </c>
      <c r="BJ10" s="41">
        <v>0.74943967183310001</v>
      </c>
      <c r="BK10" s="42">
        <f>SUM(C10:BJ10)</f>
        <v>860.10650899399116</v>
      </c>
    </row>
    <row r="11" spans="1:63">
      <c r="A11" s="6"/>
      <c r="B11" s="11" t="s">
        <v>88</v>
      </c>
      <c r="C11" s="41">
        <f t="shared" ref="C11:BJ11" si="0">SUM(C9:C10)</f>
        <v>0</v>
      </c>
      <c r="D11" s="41">
        <f t="shared" si="0"/>
        <v>361.16321166266596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0.74436232129820001</v>
      </c>
      <c r="I11" s="41">
        <f t="shared" si="0"/>
        <v>5054.6529688075861</v>
      </c>
      <c r="J11" s="41">
        <f t="shared" si="0"/>
        <v>1202.0628393205311</v>
      </c>
      <c r="K11" s="41">
        <f t="shared" si="0"/>
        <v>0</v>
      </c>
      <c r="L11" s="41">
        <f t="shared" si="0"/>
        <v>72.146173665964994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8.7546549132699991E-2</v>
      </c>
      <c r="S11" s="41">
        <f t="shared" si="0"/>
        <v>16.293528223366597</v>
      </c>
      <c r="T11" s="41">
        <f t="shared" si="0"/>
        <v>27.073168723099901</v>
      </c>
      <c r="U11" s="41">
        <f t="shared" si="0"/>
        <v>0</v>
      </c>
      <c r="V11" s="41">
        <f t="shared" si="0"/>
        <v>0.16102319786649999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6.9759410966300006E-2</v>
      </c>
      <c r="AC11" s="41">
        <f t="shared" si="0"/>
        <v>63.529443037166295</v>
      </c>
      <c r="AD11" s="41">
        <f t="shared" si="0"/>
        <v>0</v>
      </c>
      <c r="AE11" s="41">
        <f t="shared" si="0"/>
        <v>0</v>
      </c>
      <c r="AF11" s="41">
        <f t="shared" si="0"/>
        <v>62.8436037129986</v>
      </c>
      <c r="AG11" s="41">
        <f t="shared" si="0"/>
        <v>0</v>
      </c>
      <c r="AH11" s="41">
        <f t="shared" si="0"/>
        <v>0</v>
      </c>
      <c r="AI11" s="41">
        <f t="shared" si="0"/>
        <v>0</v>
      </c>
      <c r="AJ11" s="41">
        <f t="shared" si="0"/>
        <v>0</v>
      </c>
      <c r="AK11" s="41">
        <f t="shared" si="0"/>
        <v>0</v>
      </c>
      <c r="AL11" s="41">
        <f t="shared" si="0"/>
        <v>0</v>
      </c>
      <c r="AM11" s="41">
        <f t="shared" si="0"/>
        <v>0</v>
      </c>
      <c r="AN11" s="41">
        <f t="shared" si="0"/>
        <v>0</v>
      </c>
      <c r="AO11" s="41">
        <f t="shared" si="0"/>
        <v>0</v>
      </c>
      <c r="AP11" s="41">
        <f t="shared" si="0"/>
        <v>0.37765745846660004</v>
      </c>
      <c r="AQ11" s="41">
        <f t="shared" si="0"/>
        <v>0</v>
      </c>
      <c r="AR11" s="41">
        <f t="shared" si="0"/>
        <v>-1E-8</v>
      </c>
      <c r="AS11" s="41">
        <f t="shared" si="0"/>
        <v>0</v>
      </c>
      <c r="AT11" s="41">
        <f t="shared" si="0"/>
        <v>0</v>
      </c>
      <c r="AU11" s="41">
        <f t="shared" si="0"/>
        <v>0</v>
      </c>
      <c r="AV11" s="41">
        <f t="shared" si="0"/>
        <v>1.7663354520616998</v>
      </c>
      <c r="AW11" s="41">
        <f t="shared" si="0"/>
        <v>1450.3193531385953</v>
      </c>
      <c r="AX11" s="41">
        <f t="shared" si="0"/>
        <v>781.27355485309999</v>
      </c>
      <c r="AY11" s="41">
        <f t="shared" si="0"/>
        <v>0</v>
      </c>
      <c r="AZ11" s="41">
        <f t="shared" si="0"/>
        <v>53.821790359030203</v>
      </c>
      <c r="BA11" s="41">
        <f t="shared" si="0"/>
        <v>0</v>
      </c>
      <c r="BB11" s="41">
        <f t="shared" si="0"/>
        <v>0</v>
      </c>
      <c r="BC11" s="41">
        <f t="shared" si="0"/>
        <v>0</v>
      </c>
      <c r="BD11" s="41">
        <f t="shared" si="0"/>
        <v>0</v>
      </c>
      <c r="BE11" s="41">
        <f t="shared" si="0"/>
        <v>0</v>
      </c>
      <c r="BF11" s="41">
        <f t="shared" si="0"/>
        <v>0.21095768226520001</v>
      </c>
      <c r="BG11" s="41">
        <f t="shared" si="0"/>
        <v>120.9353371373663</v>
      </c>
      <c r="BH11" s="41">
        <f t="shared" si="0"/>
        <v>0</v>
      </c>
      <c r="BI11" s="41">
        <f t="shared" si="0"/>
        <v>0</v>
      </c>
      <c r="BJ11" s="41">
        <f t="shared" si="0"/>
        <v>4.2859513258328992</v>
      </c>
      <c r="BK11" s="63">
        <f>SUM(BK9:BK10)</f>
        <v>9273.8185660293584</v>
      </c>
    </row>
    <row r="12" spans="1:63">
      <c r="A12" s="6" t="s">
        <v>80</v>
      </c>
      <c r="B12" s="10" t="s">
        <v>3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3"/>
    </row>
    <row r="13" spans="1:63">
      <c r="A13" s="6"/>
      <c r="B13" s="11" t="s">
        <v>39</v>
      </c>
      <c r="C13" s="44"/>
      <c r="D13" s="41"/>
      <c r="E13" s="41"/>
      <c r="F13" s="41"/>
      <c r="G13" s="33"/>
      <c r="H13" s="44"/>
      <c r="I13" s="41"/>
      <c r="J13" s="41"/>
      <c r="K13" s="41"/>
      <c r="L13" s="33"/>
      <c r="M13" s="44"/>
      <c r="N13" s="41"/>
      <c r="O13" s="41"/>
      <c r="P13" s="41"/>
      <c r="Q13" s="33"/>
      <c r="R13" s="44"/>
      <c r="S13" s="41"/>
      <c r="T13" s="41"/>
      <c r="U13" s="41"/>
      <c r="V13" s="33"/>
      <c r="W13" s="44"/>
      <c r="X13" s="41"/>
      <c r="Y13" s="41"/>
      <c r="Z13" s="41"/>
      <c r="AA13" s="33"/>
      <c r="AB13" s="44"/>
      <c r="AC13" s="41"/>
      <c r="AD13" s="41"/>
      <c r="AE13" s="41"/>
      <c r="AF13" s="33"/>
      <c r="AG13" s="44"/>
      <c r="AH13" s="41"/>
      <c r="AI13" s="41"/>
      <c r="AJ13" s="41"/>
      <c r="AK13" s="33"/>
      <c r="AL13" s="44"/>
      <c r="AM13" s="41"/>
      <c r="AN13" s="41"/>
      <c r="AO13" s="41"/>
      <c r="AP13" s="33"/>
      <c r="AQ13" s="44"/>
      <c r="AR13" s="41"/>
      <c r="AS13" s="41"/>
      <c r="AT13" s="41"/>
      <c r="AU13" s="33"/>
      <c r="AV13" s="44"/>
      <c r="AW13" s="41"/>
      <c r="AX13" s="41"/>
      <c r="AY13" s="41"/>
      <c r="AZ13" s="33"/>
      <c r="BA13" s="44"/>
      <c r="BB13" s="41"/>
      <c r="BC13" s="41"/>
      <c r="BD13" s="41"/>
      <c r="BE13" s="33"/>
      <c r="BF13" s="44"/>
      <c r="BG13" s="41"/>
      <c r="BH13" s="41"/>
      <c r="BI13" s="41"/>
      <c r="BJ13" s="33"/>
      <c r="BK13" s="45"/>
    </row>
    <row r="14" spans="1:63">
      <c r="A14" s="6"/>
      <c r="B14" s="11" t="s">
        <v>105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9.7417059566299979E-2</v>
      </c>
      <c r="I14" s="41">
        <v>127.12274949803319</v>
      </c>
      <c r="J14" s="41">
        <v>0</v>
      </c>
      <c r="K14" s="41">
        <v>0</v>
      </c>
      <c r="L14" s="41">
        <v>0.2575790678664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5.9055036566299991E-2</v>
      </c>
      <c r="S14" s="41">
        <v>0</v>
      </c>
      <c r="T14" s="41">
        <v>0</v>
      </c>
      <c r="U14" s="41">
        <v>0</v>
      </c>
      <c r="V14" s="41">
        <v>3.0158121566599999E-2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8.0070366600000002E-5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1.1496277706979996</v>
      </c>
      <c r="AW14" s="41">
        <v>170.93159509643186</v>
      </c>
      <c r="AX14" s="41">
        <v>0</v>
      </c>
      <c r="AY14" s="41">
        <v>0</v>
      </c>
      <c r="AZ14" s="41">
        <v>236.25637917052558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6.1104567632899995E-2</v>
      </c>
      <c r="BG14" s="41">
        <v>11.546668937766501</v>
      </c>
      <c r="BH14" s="41">
        <v>0</v>
      </c>
      <c r="BI14" s="41">
        <v>0</v>
      </c>
      <c r="BJ14" s="41">
        <v>10.482545836665899</v>
      </c>
      <c r="BK14" s="63">
        <f>SUM(C14:BJ14)</f>
        <v>557.99496023368613</v>
      </c>
    </row>
    <row r="15" spans="1:63">
      <c r="A15" s="6"/>
      <c r="B15" s="11" t="s">
        <v>89</v>
      </c>
      <c r="C15" s="44">
        <f>SUM(C14)</f>
        <v>0</v>
      </c>
      <c r="D15" s="44">
        <f t="shared" ref="D15:BJ15" si="1">SUM(D14)</f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9.7417059566299979E-2</v>
      </c>
      <c r="I15" s="44">
        <f t="shared" si="1"/>
        <v>127.12274949803319</v>
      </c>
      <c r="J15" s="44">
        <f t="shared" si="1"/>
        <v>0</v>
      </c>
      <c r="K15" s="44">
        <f t="shared" si="1"/>
        <v>0</v>
      </c>
      <c r="L15" s="44">
        <f t="shared" si="1"/>
        <v>0.2575790678664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5.9055036566299991E-2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3.0158121566599999E-2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 t="shared" si="1"/>
        <v>0</v>
      </c>
      <c r="AD15" s="44">
        <f t="shared" si="1"/>
        <v>0</v>
      </c>
      <c r="AE15" s="44">
        <f t="shared" si="1"/>
        <v>0</v>
      </c>
      <c r="AF15" s="44">
        <f t="shared" si="1"/>
        <v>8.0070366600000002E-5</v>
      </c>
      <c r="AG15" s="44">
        <f t="shared" si="1"/>
        <v>0</v>
      </c>
      <c r="AH15" s="44">
        <f t="shared" si="1"/>
        <v>0</v>
      </c>
      <c r="AI15" s="44">
        <f t="shared" si="1"/>
        <v>0</v>
      </c>
      <c r="AJ15" s="44">
        <f t="shared" si="1"/>
        <v>0</v>
      </c>
      <c r="AK15" s="44">
        <f t="shared" si="1"/>
        <v>0</v>
      </c>
      <c r="AL15" s="44">
        <f t="shared" si="1"/>
        <v>0</v>
      </c>
      <c r="AM15" s="44">
        <f t="shared" si="1"/>
        <v>0</v>
      </c>
      <c r="AN15" s="44">
        <f t="shared" si="1"/>
        <v>0</v>
      </c>
      <c r="AO15" s="44">
        <f t="shared" si="1"/>
        <v>0</v>
      </c>
      <c r="AP15" s="44">
        <f t="shared" si="1"/>
        <v>0</v>
      </c>
      <c r="AQ15" s="44">
        <f t="shared" si="1"/>
        <v>0</v>
      </c>
      <c r="AR15" s="44">
        <f t="shared" si="1"/>
        <v>0</v>
      </c>
      <c r="AS15" s="44">
        <f t="shared" si="1"/>
        <v>0</v>
      </c>
      <c r="AT15" s="44">
        <f t="shared" si="1"/>
        <v>0</v>
      </c>
      <c r="AU15" s="44">
        <f t="shared" si="1"/>
        <v>0</v>
      </c>
      <c r="AV15" s="44">
        <f t="shared" si="1"/>
        <v>1.1496277706979996</v>
      </c>
      <c r="AW15" s="44">
        <f t="shared" si="1"/>
        <v>170.93159509643186</v>
      </c>
      <c r="AX15" s="44">
        <f t="shared" si="1"/>
        <v>0</v>
      </c>
      <c r="AY15" s="44">
        <f t="shared" si="1"/>
        <v>0</v>
      </c>
      <c r="AZ15" s="44">
        <f t="shared" si="1"/>
        <v>236.25637917052558</v>
      </c>
      <c r="BA15" s="44">
        <f t="shared" si="1"/>
        <v>0</v>
      </c>
      <c r="BB15" s="44">
        <f t="shared" si="1"/>
        <v>0</v>
      </c>
      <c r="BC15" s="44">
        <f t="shared" si="1"/>
        <v>0</v>
      </c>
      <c r="BD15" s="44">
        <f t="shared" si="1"/>
        <v>0</v>
      </c>
      <c r="BE15" s="44">
        <f t="shared" si="1"/>
        <v>0</v>
      </c>
      <c r="BF15" s="44">
        <f t="shared" si="1"/>
        <v>6.1104567632899995E-2</v>
      </c>
      <c r="BG15" s="44">
        <f t="shared" si="1"/>
        <v>11.546668937766501</v>
      </c>
      <c r="BH15" s="44">
        <f t="shared" si="1"/>
        <v>0</v>
      </c>
      <c r="BI15" s="44">
        <f t="shared" si="1"/>
        <v>0</v>
      </c>
      <c r="BJ15" s="44">
        <f t="shared" si="1"/>
        <v>10.482545836665899</v>
      </c>
      <c r="BK15" s="45">
        <f>SUM(C15:BJ15)</f>
        <v>557.99496023368613</v>
      </c>
    </row>
    <row r="16" spans="1:63">
      <c r="A16" s="6"/>
      <c r="B16" s="11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2"/>
    </row>
    <row r="17" spans="1:63">
      <c r="A17" s="6" t="s">
        <v>81</v>
      </c>
      <c r="B17" s="10" t="s">
        <v>10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</row>
    <row r="18" spans="1:63">
      <c r="A18" s="6"/>
      <c r="B18" s="11" t="s">
        <v>39</v>
      </c>
      <c r="C18" s="44"/>
      <c r="D18" s="41"/>
      <c r="E18" s="41"/>
      <c r="F18" s="41"/>
      <c r="G18" s="33"/>
      <c r="H18" s="44"/>
      <c r="I18" s="41"/>
      <c r="J18" s="41"/>
      <c r="K18" s="41"/>
      <c r="L18" s="33"/>
      <c r="M18" s="44"/>
      <c r="N18" s="41"/>
      <c r="O18" s="41"/>
      <c r="P18" s="41"/>
      <c r="Q18" s="33"/>
      <c r="R18" s="44"/>
      <c r="S18" s="41"/>
      <c r="T18" s="41"/>
      <c r="U18" s="41"/>
      <c r="V18" s="33"/>
      <c r="W18" s="44"/>
      <c r="X18" s="41"/>
      <c r="Y18" s="41"/>
      <c r="Z18" s="41"/>
      <c r="AA18" s="33"/>
      <c r="AB18" s="44"/>
      <c r="AC18" s="41"/>
      <c r="AD18" s="41"/>
      <c r="AE18" s="41"/>
      <c r="AF18" s="33"/>
      <c r="AG18" s="44"/>
      <c r="AH18" s="41"/>
      <c r="AI18" s="41"/>
      <c r="AJ18" s="41"/>
      <c r="AK18" s="33"/>
      <c r="AL18" s="44"/>
      <c r="AM18" s="41"/>
      <c r="AN18" s="41"/>
      <c r="AO18" s="41"/>
      <c r="AP18" s="33"/>
      <c r="AQ18" s="44"/>
      <c r="AR18" s="41"/>
      <c r="AS18" s="41"/>
      <c r="AT18" s="41"/>
      <c r="AU18" s="33"/>
      <c r="AV18" s="44"/>
      <c r="AW18" s="41"/>
      <c r="AX18" s="41"/>
      <c r="AY18" s="41"/>
      <c r="AZ18" s="33"/>
      <c r="BA18" s="44"/>
      <c r="BB18" s="41"/>
      <c r="BC18" s="41"/>
      <c r="BD18" s="41"/>
      <c r="BE18" s="33"/>
      <c r="BF18" s="44"/>
      <c r="BG18" s="41"/>
      <c r="BH18" s="41"/>
      <c r="BI18" s="41"/>
      <c r="BJ18" s="33"/>
      <c r="BK18" s="45"/>
    </row>
    <row r="19" spans="1:63">
      <c r="A19" s="6"/>
      <c r="B19" s="11" t="s">
        <v>106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1.7555489999999999E-3</v>
      </c>
      <c r="I19" s="41">
        <v>168.67754172206659</v>
      </c>
      <c r="J19" s="41">
        <v>0</v>
      </c>
      <c r="K19" s="41">
        <v>0</v>
      </c>
      <c r="L19" s="41">
        <v>6.4370130000000012E-2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29.259150000000002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8.27887442E-2</v>
      </c>
      <c r="AW19" s="41">
        <v>0.2325276</v>
      </c>
      <c r="AX19" s="41">
        <v>0</v>
      </c>
      <c r="AY19" s="41">
        <v>0</v>
      </c>
      <c r="AZ19" s="41">
        <v>2.3246069295998999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7.1037181800000002E-2</v>
      </c>
      <c r="BG19" s="41">
        <v>0</v>
      </c>
      <c r="BH19" s="41">
        <v>0</v>
      </c>
      <c r="BI19" s="41">
        <v>0</v>
      </c>
      <c r="BJ19" s="41">
        <v>0</v>
      </c>
      <c r="BK19" s="42">
        <f>SUM(C19:BJ19)</f>
        <v>200.71377785666647</v>
      </c>
    </row>
    <row r="20" spans="1:63">
      <c r="A20" s="6"/>
      <c r="B20" s="11" t="s">
        <v>107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1.048585333E-4</v>
      </c>
      <c r="I20" s="41">
        <v>20.058554055266601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2.2492492433199996E-2</v>
      </c>
      <c r="AW20" s="41">
        <v>5.7493846815998007</v>
      </c>
      <c r="AX20" s="41">
        <v>0</v>
      </c>
      <c r="AY20" s="41">
        <v>0</v>
      </c>
      <c r="AZ20" s="41">
        <v>7.9136228858996001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1.0440975E-2</v>
      </c>
      <c r="BG20" s="41">
        <v>0</v>
      </c>
      <c r="BH20" s="41">
        <v>0</v>
      </c>
      <c r="BI20" s="41">
        <v>0</v>
      </c>
      <c r="BJ20" s="41">
        <v>0</v>
      </c>
      <c r="BK20" s="42">
        <f t="shared" ref="BK20:BK82" si="2">SUM(C20:BJ20)</f>
        <v>33.754599948732505</v>
      </c>
    </row>
    <row r="21" spans="1:63">
      <c r="A21" s="6"/>
      <c r="B21" s="11" t="s">
        <v>108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1.16653833333E-2</v>
      </c>
      <c r="I21" s="41">
        <v>29.675231211333202</v>
      </c>
      <c r="J21" s="41">
        <v>0</v>
      </c>
      <c r="K21" s="41">
        <v>0</v>
      </c>
      <c r="L21" s="41">
        <v>0.64159608333329998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20.462078012900001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0.27789597883290001</v>
      </c>
      <c r="AW21" s="41">
        <v>29.0608506443998</v>
      </c>
      <c r="AX21" s="41">
        <v>0</v>
      </c>
      <c r="AY21" s="41">
        <v>0</v>
      </c>
      <c r="AZ21" s="41">
        <v>8.8332344858661997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2">
        <f t="shared" si="2"/>
        <v>88.962551799998693</v>
      </c>
    </row>
    <row r="22" spans="1:63">
      <c r="A22" s="6"/>
      <c r="B22" s="11" t="s">
        <v>109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2.3043536666599997E-2</v>
      </c>
      <c r="I22" s="41">
        <v>117.25529467473319</v>
      </c>
      <c r="J22" s="41">
        <v>0</v>
      </c>
      <c r="K22" s="41">
        <v>0</v>
      </c>
      <c r="L22" s="41">
        <v>1.8422434781999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46.526291193466598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2.78451679999E-2</v>
      </c>
      <c r="AW22" s="41">
        <v>4.0440999469665995</v>
      </c>
      <c r="AX22" s="41">
        <v>0</v>
      </c>
      <c r="AY22" s="41">
        <v>0</v>
      </c>
      <c r="AZ22" s="41">
        <v>7.0983154388665994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2">
        <f t="shared" si="2"/>
        <v>176.81713343689941</v>
      </c>
    </row>
    <row r="23" spans="1:63">
      <c r="A23" s="6"/>
      <c r="B23" s="11" t="s">
        <v>110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4.2595841199799998E-2</v>
      </c>
      <c r="I23" s="41">
        <v>15.9752683999998</v>
      </c>
      <c r="J23" s="41">
        <v>0</v>
      </c>
      <c r="K23" s="41">
        <v>0</v>
      </c>
      <c r="L23" s="41">
        <v>1.3459017333332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0.2895555833333</v>
      </c>
      <c r="AD23" s="41">
        <v>0</v>
      </c>
      <c r="AE23" s="41">
        <v>0</v>
      </c>
      <c r="AF23" s="41">
        <v>0.2895555833333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1.4421359550321005</v>
      </c>
      <c r="AW23" s="41">
        <v>1.6743012012663001</v>
      </c>
      <c r="AX23" s="41">
        <v>0</v>
      </c>
      <c r="AY23" s="41">
        <v>0</v>
      </c>
      <c r="AZ23" s="41">
        <v>14.796290308331004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1.0424000999999999E-2</v>
      </c>
      <c r="BG23" s="41">
        <v>8.6866675000000004E-2</v>
      </c>
      <c r="BH23" s="41">
        <v>0</v>
      </c>
      <c r="BI23" s="41">
        <v>0</v>
      </c>
      <c r="BJ23" s="41">
        <v>0</v>
      </c>
      <c r="BK23" s="42">
        <f t="shared" si="2"/>
        <v>35.952895281828802</v>
      </c>
    </row>
    <row r="24" spans="1:63">
      <c r="A24" s="6"/>
      <c r="B24" s="11" t="s">
        <v>111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9.8272778333000008E-3</v>
      </c>
      <c r="I24" s="41">
        <v>163.24655518296646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2.4279156999999998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9.5836236266599997E-2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0.14701264249989998</v>
      </c>
      <c r="AW24" s="41">
        <v>0</v>
      </c>
      <c r="AX24" s="41">
        <v>0</v>
      </c>
      <c r="AY24" s="41">
        <v>0</v>
      </c>
      <c r="AZ24" s="41">
        <v>3.5280188680996001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1.15304033333E-2</v>
      </c>
      <c r="BG24" s="41">
        <v>0</v>
      </c>
      <c r="BH24" s="41">
        <v>0</v>
      </c>
      <c r="BI24" s="41">
        <v>0</v>
      </c>
      <c r="BJ24" s="41">
        <v>0</v>
      </c>
      <c r="BK24" s="42">
        <f t="shared" si="2"/>
        <v>169.46669631099914</v>
      </c>
    </row>
    <row r="25" spans="1:63">
      <c r="A25" s="6"/>
      <c r="B25" s="11" t="s">
        <v>112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0.20542726046659998</v>
      </c>
      <c r="I25" s="41">
        <v>1.8953245155</v>
      </c>
      <c r="J25" s="41">
        <v>0</v>
      </c>
      <c r="K25" s="41">
        <v>0</v>
      </c>
      <c r="L25" s="41">
        <v>5.5230949960665994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5.8696949999999996E-4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2.5389300730998001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1.960012660963399</v>
      </c>
      <c r="AW25" s="41">
        <v>9.2808384415327989</v>
      </c>
      <c r="AX25" s="41">
        <v>0</v>
      </c>
      <c r="AY25" s="41">
        <v>0</v>
      </c>
      <c r="AZ25" s="41">
        <v>51.866051556727243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1.2181379093331</v>
      </c>
      <c r="BG25" s="41">
        <v>0.11623453333330001</v>
      </c>
      <c r="BH25" s="41">
        <v>0</v>
      </c>
      <c r="BI25" s="41">
        <v>0</v>
      </c>
      <c r="BJ25" s="41">
        <v>5.1724367333333001</v>
      </c>
      <c r="BK25" s="42">
        <f t="shared" si="2"/>
        <v>79.77707564985613</v>
      </c>
    </row>
    <row r="26" spans="1:63">
      <c r="A26" s="6"/>
      <c r="B26" s="11" t="s">
        <v>113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1.1253243999999999E-2</v>
      </c>
      <c r="I26" s="41">
        <v>0</v>
      </c>
      <c r="J26" s="41">
        <v>0</v>
      </c>
      <c r="K26" s="41">
        <v>0</v>
      </c>
      <c r="L26" s="41">
        <v>0.34352008000000001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1.06856516333E-2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2.2028449999997002</v>
      </c>
      <c r="AW26" s="41">
        <v>7.8832479733332006</v>
      </c>
      <c r="AX26" s="41">
        <v>0</v>
      </c>
      <c r="AY26" s="41">
        <v>0</v>
      </c>
      <c r="AZ26" s="41">
        <v>44.412879751998801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0.1421165311665</v>
      </c>
      <c r="BG26" s="41">
        <v>0</v>
      </c>
      <c r="BH26" s="41">
        <v>0</v>
      </c>
      <c r="BI26" s="41">
        <v>0</v>
      </c>
      <c r="BJ26" s="41">
        <v>0</v>
      </c>
      <c r="BK26" s="42">
        <f t="shared" si="2"/>
        <v>55.0065482321315</v>
      </c>
    </row>
    <row r="27" spans="1:63">
      <c r="A27" s="6"/>
      <c r="B27" s="11" t="s">
        <v>114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6.05373825E-2</v>
      </c>
      <c r="I27" s="41">
        <v>1.4863391265665999</v>
      </c>
      <c r="J27" s="41">
        <v>0</v>
      </c>
      <c r="K27" s="41">
        <v>0</v>
      </c>
      <c r="L27" s="41">
        <v>1.8449487999999998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8.2119704333100008E-2</v>
      </c>
      <c r="AW27" s="41">
        <v>0</v>
      </c>
      <c r="AX27" s="41">
        <v>0</v>
      </c>
      <c r="AY27" s="41">
        <v>0</v>
      </c>
      <c r="AZ27" s="41">
        <v>3.2844125279995002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2.8713183332999999E-3</v>
      </c>
      <c r="BG27" s="41">
        <v>0</v>
      </c>
      <c r="BH27" s="41">
        <v>0</v>
      </c>
      <c r="BI27" s="41">
        <v>0</v>
      </c>
      <c r="BJ27" s="41">
        <v>0</v>
      </c>
      <c r="BK27" s="42">
        <f t="shared" si="2"/>
        <v>6.7612288597324994</v>
      </c>
    </row>
    <row r="28" spans="1:63">
      <c r="A28" s="6"/>
      <c r="B28" s="11" t="s">
        <v>115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1.5852063000000001E-3</v>
      </c>
      <c r="I28" s="41">
        <v>49.789120591266496</v>
      </c>
      <c r="J28" s="41">
        <v>0</v>
      </c>
      <c r="K28" s="41">
        <v>0</v>
      </c>
      <c r="L28" s="41">
        <v>5.2840210000000001E-4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5.2820290000000006E-4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5.2822826660000005E-4</v>
      </c>
      <c r="AW28" s="41">
        <v>28.8288763027332</v>
      </c>
      <c r="AX28" s="41">
        <v>0</v>
      </c>
      <c r="AY28" s="41">
        <v>0</v>
      </c>
      <c r="AZ28" s="41">
        <v>21.106930796999801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2">
        <f t="shared" si="2"/>
        <v>99.728097730566105</v>
      </c>
    </row>
    <row r="29" spans="1:63">
      <c r="A29" s="6"/>
      <c r="B29" s="11" t="s">
        <v>116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1.7014941665999999E-3</v>
      </c>
      <c r="I29" s="41">
        <v>15.874025378199901</v>
      </c>
      <c r="J29" s="41">
        <v>0</v>
      </c>
      <c r="K29" s="41">
        <v>0</v>
      </c>
      <c r="L29" s="41">
        <v>1.6787581168664003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1.4342704166600001E-2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0.1089873405332</v>
      </c>
      <c r="AW29" s="41">
        <v>12.6215796666666</v>
      </c>
      <c r="AX29" s="41">
        <v>0</v>
      </c>
      <c r="AY29" s="41">
        <v>0</v>
      </c>
      <c r="AZ29" s="41">
        <v>4.5650546790998003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2">
        <f t="shared" si="2"/>
        <v>34.864449379699103</v>
      </c>
    </row>
    <row r="30" spans="1:63">
      <c r="A30" s="6"/>
      <c r="B30" s="11" t="s">
        <v>152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4.0056499199799998E-2</v>
      </c>
      <c r="I30" s="41">
        <v>1.1712426666665998</v>
      </c>
      <c r="J30" s="41">
        <v>0</v>
      </c>
      <c r="K30" s="41">
        <v>0</v>
      </c>
      <c r="L30" s="41">
        <v>0.23452712509990001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4.6849706666000001E-3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1.6825255192327997</v>
      </c>
      <c r="AW30" s="41">
        <v>5.8116300599999997</v>
      </c>
      <c r="AX30" s="41">
        <v>0</v>
      </c>
      <c r="AY30" s="41">
        <v>0</v>
      </c>
      <c r="AZ30" s="41">
        <v>30.16988384609979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0.12242807819999998</v>
      </c>
      <c r="BG30" s="41">
        <v>0.46400239999999998</v>
      </c>
      <c r="BH30" s="41">
        <v>0</v>
      </c>
      <c r="BI30" s="41">
        <v>0</v>
      </c>
      <c r="BJ30" s="41">
        <v>0.52200269999999993</v>
      </c>
      <c r="BK30" s="42">
        <f t="shared" si="2"/>
        <v>40.222983865165489</v>
      </c>
    </row>
    <row r="31" spans="1:63">
      <c r="A31" s="6"/>
      <c r="B31" s="11" t="s">
        <v>153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0.1105039444</v>
      </c>
      <c r="I31" s="41">
        <v>4.623596E-2</v>
      </c>
      <c r="J31" s="41">
        <v>0</v>
      </c>
      <c r="K31" s="41">
        <v>0</v>
      </c>
      <c r="L31" s="41">
        <v>0.1225947946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1.4034342040308003</v>
      </c>
      <c r="AW31" s="41">
        <v>10.234684709466299</v>
      </c>
      <c r="AX31" s="41">
        <v>0</v>
      </c>
      <c r="AY31" s="41">
        <v>0</v>
      </c>
      <c r="AZ31" s="41">
        <v>26.214399856863217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9.3439436932899994E-2</v>
      </c>
      <c r="BG31" s="41">
        <v>0</v>
      </c>
      <c r="BH31" s="41">
        <v>0</v>
      </c>
      <c r="BI31" s="41">
        <v>0</v>
      </c>
      <c r="BJ31" s="41">
        <v>3.9379686666666003</v>
      </c>
      <c r="BK31" s="42">
        <f t="shared" si="2"/>
        <v>42.163261572959811</v>
      </c>
    </row>
    <row r="32" spans="1:63">
      <c r="A32" s="6"/>
      <c r="B32" s="11" t="s">
        <v>117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0.2496642430662</v>
      </c>
      <c r="AW32" s="41">
        <v>2.5613166666666003</v>
      </c>
      <c r="AX32" s="41">
        <v>0</v>
      </c>
      <c r="AY32" s="41">
        <v>0</v>
      </c>
      <c r="AZ32" s="41">
        <v>6.4291592669991982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1.2806583333199999E-2</v>
      </c>
      <c r="BG32" s="41">
        <v>0</v>
      </c>
      <c r="BH32" s="41">
        <v>0</v>
      </c>
      <c r="BI32" s="41">
        <v>0</v>
      </c>
      <c r="BJ32" s="41">
        <v>0</v>
      </c>
      <c r="BK32" s="42">
        <f t="shared" si="2"/>
        <v>9.252946760065198</v>
      </c>
    </row>
    <row r="33" spans="1:63">
      <c r="A33" s="6"/>
      <c r="B33" s="11" t="s">
        <v>118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8.3474222999999986E-2</v>
      </c>
      <c r="I33" s="41">
        <v>0</v>
      </c>
      <c r="J33" s="41">
        <v>0</v>
      </c>
      <c r="K33" s="41">
        <v>0</v>
      </c>
      <c r="L33" s="41">
        <v>0.98349600000000004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7.8679679999999995E-3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2.44471266666E-2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0.91691181466509986</v>
      </c>
      <c r="AW33" s="41">
        <v>35.716626223366404</v>
      </c>
      <c r="AX33" s="41">
        <v>0</v>
      </c>
      <c r="AY33" s="41">
        <v>0</v>
      </c>
      <c r="AZ33" s="41">
        <v>28.905551014729888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6.9987808166499993E-2</v>
      </c>
      <c r="BG33" s="41">
        <v>9.7788506666665995</v>
      </c>
      <c r="BH33" s="41">
        <v>0</v>
      </c>
      <c r="BI33" s="41">
        <v>0</v>
      </c>
      <c r="BJ33" s="41">
        <v>1.22235633333E-2</v>
      </c>
      <c r="BK33" s="42">
        <f t="shared" si="2"/>
        <v>76.499436408594377</v>
      </c>
    </row>
    <row r="34" spans="1:63">
      <c r="A34" s="6"/>
      <c r="B34" s="11" t="s">
        <v>119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9.2498818799900004E-2</v>
      </c>
      <c r="I34" s="41">
        <v>9.7204247333331004</v>
      </c>
      <c r="J34" s="41">
        <v>0</v>
      </c>
      <c r="K34" s="41">
        <v>0</v>
      </c>
      <c r="L34" s="41">
        <v>1.9622256120329999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6.1913533333299998E-2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1.4585766295664999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8.6067233333299992E-2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2.8434380093991005</v>
      </c>
      <c r="AW34" s="41">
        <v>7.4091692072998008</v>
      </c>
      <c r="AX34" s="41">
        <v>0</v>
      </c>
      <c r="AY34" s="41">
        <v>0</v>
      </c>
      <c r="AZ34" s="41">
        <v>16.983324220631992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0.16982634199960001</v>
      </c>
      <c r="BG34" s="41">
        <v>0</v>
      </c>
      <c r="BH34" s="41">
        <v>0</v>
      </c>
      <c r="BI34" s="41">
        <v>0</v>
      </c>
      <c r="BJ34" s="41">
        <v>3.6995333333300004E-2</v>
      </c>
      <c r="BK34" s="42">
        <f t="shared" si="2"/>
        <v>40.824459673062897</v>
      </c>
    </row>
    <row r="35" spans="1:63">
      <c r="A35" s="6"/>
      <c r="B35" s="11" t="s">
        <v>120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3.01719819999E-2</v>
      </c>
      <c r="I35" s="41">
        <v>35.936547666666492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1.8324434727000001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0.32532866253319997</v>
      </c>
      <c r="AW35" s="41">
        <v>23.038276880000002</v>
      </c>
      <c r="AX35" s="41">
        <v>0</v>
      </c>
      <c r="AY35" s="41">
        <v>0</v>
      </c>
      <c r="AZ35" s="41">
        <v>21.935664346799701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1.2203469999999999E-3</v>
      </c>
      <c r="BG35" s="41">
        <v>0</v>
      </c>
      <c r="BH35" s="41">
        <v>0</v>
      </c>
      <c r="BI35" s="41">
        <v>0</v>
      </c>
      <c r="BJ35" s="41">
        <v>0</v>
      </c>
      <c r="BK35" s="42">
        <f t="shared" si="2"/>
        <v>83.099653357699296</v>
      </c>
    </row>
    <row r="36" spans="1:63">
      <c r="A36" s="6"/>
      <c r="B36" s="11" t="s">
        <v>121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4.9438360000000001E-2</v>
      </c>
      <c r="I36" s="41">
        <v>8.1606485900666001</v>
      </c>
      <c r="J36" s="41">
        <v>0</v>
      </c>
      <c r="K36" s="41">
        <v>0</v>
      </c>
      <c r="L36" s="41">
        <v>1.0505651500000002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6.3434184300000002E-2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0.49198266666660001</v>
      </c>
      <c r="AD36" s="41">
        <v>0</v>
      </c>
      <c r="AE36" s="41">
        <v>0</v>
      </c>
      <c r="AF36" s="41">
        <v>3.0035541799998997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0.38088820389919997</v>
      </c>
      <c r="AW36" s="41">
        <v>4.0342578666664997</v>
      </c>
      <c r="AX36" s="41">
        <v>0</v>
      </c>
      <c r="AY36" s="41">
        <v>0</v>
      </c>
      <c r="AZ36" s="41">
        <v>12.3290907396325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4.9198266666000004E-3</v>
      </c>
      <c r="BG36" s="41">
        <v>0</v>
      </c>
      <c r="BH36" s="41">
        <v>0</v>
      </c>
      <c r="BI36" s="41">
        <v>0</v>
      </c>
      <c r="BJ36" s="41">
        <v>0</v>
      </c>
      <c r="BK36" s="42">
        <f t="shared" si="2"/>
        <v>29.568779767897901</v>
      </c>
    </row>
    <row r="37" spans="1:63">
      <c r="A37" s="6"/>
      <c r="B37" s="11" t="s">
        <v>122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5.6607149099900007E-2</v>
      </c>
      <c r="I37" s="41">
        <v>8.7543583755665999</v>
      </c>
      <c r="J37" s="41">
        <v>0</v>
      </c>
      <c r="K37" s="41">
        <v>0</v>
      </c>
      <c r="L37" s="41">
        <v>0.41151657733330005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0.24209126666660002</v>
      </c>
      <c r="AD37" s="41">
        <v>0</v>
      </c>
      <c r="AE37" s="41">
        <v>0</v>
      </c>
      <c r="AF37" s="41">
        <v>1.2104563333333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0.3943420205325</v>
      </c>
      <c r="AW37" s="41">
        <v>5.3744261199998</v>
      </c>
      <c r="AX37" s="41">
        <v>0</v>
      </c>
      <c r="AY37" s="41">
        <v>0</v>
      </c>
      <c r="AZ37" s="41">
        <v>19.719216628898693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1.2104563333E-3</v>
      </c>
      <c r="BG37" s="41">
        <v>0</v>
      </c>
      <c r="BH37" s="41">
        <v>0</v>
      </c>
      <c r="BI37" s="41">
        <v>0</v>
      </c>
      <c r="BJ37" s="41">
        <v>0</v>
      </c>
      <c r="BK37" s="42">
        <f t="shared" si="2"/>
        <v>36.164224927763989</v>
      </c>
    </row>
    <row r="38" spans="1:63">
      <c r="A38" s="6"/>
      <c r="B38" s="11" t="s">
        <v>123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9.7079482733200009E-2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1.74908367999E-2</v>
      </c>
      <c r="S38" s="41">
        <v>0</v>
      </c>
      <c r="T38" s="41">
        <v>0</v>
      </c>
      <c r="U38" s="41">
        <v>0</v>
      </c>
      <c r="V38" s="41">
        <v>0.18409510000000001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0.91262250000000011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11.795359151532999</v>
      </c>
      <c r="AW38" s="41">
        <v>17.402129195999994</v>
      </c>
      <c r="AX38" s="41">
        <v>0</v>
      </c>
      <c r="AY38" s="41">
        <v>0</v>
      </c>
      <c r="AZ38" s="41">
        <v>29.648329374433096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8.7587423466600006E-2</v>
      </c>
      <c r="BG38" s="41">
        <v>0</v>
      </c>
      <c r="BH38" s="41">
        <v>0</v>
      </c>
      <c r="BI38" s="41">
        <v>0</v>
      </c>
      <c r="BJ38" s="41">
        <v>0.1491346847666</v>
      </c>
      <c r="BK38" s="42">
        <f t="shared" si="2"/>
        <v>60.293827749732394</v>
      </c>
    </row>
    <row r="39" spans="1:63">
      <c r="A39" s="6"/>
      <c r="B39" s="11" t="s">
        <v>124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0.1368692145</v>
      </c>
      <c r="I39" s="41">
        <v>0</v>
      </c>
      <c r="J39" s="41">
        <v>0</v>
      </c>
      <c r="K39" s="41">
        <v>0</v>
      </c>
      <c r="L39" s="41">
        <v>1.2453874010332999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5.3022864799699997E-2</v>
      </c>
      <c r="AW39" s="41">
        <v>0.58524133333329997</v>
      </c>
      <c r="AX39" s="41">
        <v>0</v>
      </c>
      <c r="AY39" s="41">
        <v>0</v>
      </c>
      <c r="AZ39" s="41">
        <v>5.2996826802995987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2">
        <f t="shared" si="2"/>
        <v>7.3202034939658986</v>
      </c>
    </row>
    <row r="40" spans="1:63">
      <c r="A40" s="6"/>
      <c r="B40" s="11" t="s">
        <v>194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2">
        <f t="shared" si="2"/>
        <v>0</v>
      </c>
    </row>
    <row r="41" spans="1:63">
      <c r="A41" s="6"/>
      <c r="B41" s="11" t="s">
        <v>154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0.10167511280000001</v>
      </c>
      <c r="I41" s="41">
        <v>2.0404982500000002</v>
      </c>
      <c r="J41" s="41">
        <v>0</v>
      </c>
      <c r="K41" s="41">
        <v>0</v>
      </c>
      <c r="L41" s="41">
        <v>6.5397731129332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0.4617696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1.1281065855999</v>
      </c>
      <c r="AW41" s="41">
        <v>12.840908302899898</v>
      </c>
      <c r="AX41" s="41">
        <v>0</v>
      </c>
      <c r="AY41" s="41">
        <v>0</v>
      </c>
      <c r="AZ41" s="41">
        <v>43.912966631666379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0.14560682199999997</v>
      </c>
      <c r="BG41" s="41">
        <v>0</v>
      </c>
      <c r="BH41" s="41">
        <v>0</v>
      </c>
      <c r="BI41" s="41">
        <v>0</v>
      </c>
      <c r="BJ41" s="41">
        <v>0.77346408</v>
      </c>
      <c r="BK41" s="42">
        <f t="shared" si="2"/>
        <v>67.944768497899375</v>
      </c>
    </row>
    <row r="42" spans="1:63">
      <c r="A42" s="6"/>
      <c r="B42" s="11" t="s">
        <v>155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0.10051312623300002</v>
      </c>
      <c r="I42" s="41">
        <v>0</v>
      </c>
      <c r="J42" s="41">
        <v>0</v>
      </c>
      <c r="K42" s="41">
        <v>0</v>
      </c>
      <c r="L42" s="41">
        <v>0.27772754706659997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1.5976704829633994</v>
      </c>
      <c r="AW42" s="41">
        <v>11.424241202199799</v>
      </c>
      <c r="AX42" s="41">
        <v>0</v>
      </c>
      <c r="AY42" s="41">
        <v>0</v>
      </c>
      <c r="AZ42" s="41">
        <v>33.189775410829213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0.1132934062996</v>
      </c>
      <c r="BG42" s="41">
        <v>0</v>
      </c>
      <c r="BH42" s="41">
        <v>0</v>
      </c>
      <c r="BI42" s="41">
        <v>0</v>
      </c>
      <c r="BJ42" s="41">
        <v>1.2158616087330001</v>
      </c>
      <c r="BK42" s="42">
        <f t="shared" si="2"/>
        <v>47.919082784324608</v>
      </c>
    </row>
    <row r="43" spans="1:63">
      <c r="A43" s="6"/>
      <c r="B43" s="11" t="s">
        <v>157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0.1052114146661</v>
      </c>
      <c r="I43" s="41">
        <v>8.1630643325664991</v>
      </c>
      <c r="J43" s="41">
        <v>0</v>
      </c>
      <c r="K43" s="41">
        <v>0</v>
      </c>
      <c r="L43" s="41">
        <v>0.13723228000000001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1.9040977350652997</v>
      </c>
      <c r="AW43" s="41">
        <v>10.132050659999999</v>
      </c>
      <c r="AX43" s="41">
        <v>0</v>
      </c>
      <c r="AY43" s="41">
        <v>0</v>
      </c>
      <c r="AZ43" s="41">
        <v>30.081746260433022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6.5813163999800001E-2</v>
      </c>
      <c r="BG43" s="41">
        <v>0</v>
      </c>
      <c r="BH43" s="41">
        <v>0</v>
      </c>
      <c r="BI43" s="41">
        <v>0</v>
      </c>
      <c r="BJ43" s="41">
        <v>0.58933628000000005</v>
      </c>
      <c r="BK43" s="42">
        <f t="shared" si="2"/>
        <v>51.178552126730715</v>
      </c>
    </row>
    <row r="44" spans="1:63">
      <c r="A44" s="6"/>
      <c r="B44" s="11" t="s">
        <v>158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7.7693037333000009E-2</v>
      </c>
      <c r="I44" s="41">
        <v>0</v>
      </c>
      <c r="J44" s="41">
        <v>0</v>
      </c>
      <c r="K44" s="41">
        <v>0</v>
      </c>
      <c r="L44" s="41">
        <v>1.2227370168998999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1.2358229249637995</v>
      </c>
      <c r="AW44" s="41">
        <v>9.0037267247331023</v>
      </c>
      <c r="AX44" s="41">
        <v>0</v>
      </c>
      <c r="AY44" s="41">
        <v>0</v>
      </c>
      <c r="AZ44" s="41">
        <v>21.382492390630603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0.21817761826599999</v>
      </c>
      <c r="BG44" s="41">
        <v>0</v>
      </c>
      <c r="BH44" s="41">
        <v>0</v>
      </c>
      <c r="BI44" s="41">
        <v>0</v>
      </c>
      <c r="BJ44" s="41">
        <v>1.0306165566665</v>
      </c>
      <c r="BK44" s="42">
        <f t="shared" si="2"/>
        <v>34.171266269492904</v>
      </c>
    </row>
    <row r="45" spans="1:63">
      <c r="A45" s="6"/>
      <c r="B45" s="11" t="s">
        <v>161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2.8667666666000002E-3</v>
      </c>
      <c r="I45" s="41">
        <v>0</v>
      </c>
      <c r="J45" s="41">
        <v>0</v>
      </c>
      <c r="K45" s="41">
        <v>0</v>
      </c>
      <c r="L45" s="41">
        <v>2.4768864000000002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0.78357260176660015</v>
      </c>
      <c r="AW45" s="41">
        <v>9.8417451000000007</v>
      </c>
      <c r="AX45" s="41">
        <v>0</v>
      </c>
      <c r="AY45" s="41">
        <v>0</v>
      </c>
      <c r="AZ45" s="41">
        <v>10.1962656104666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7.7839682999999993E-2</v>
      </c>
      <c r="BG45" s="41">
        <v>0.68266439999999995</v>
      </c>
      <c r="BH45" s="41">
        <v>0</v>
      </c>
      <c r="BI45" s="41">
        <v>0</v>
      </c>
      <c r="BJ45" s="41">
        <v>0.22755479999999997</v>
      </c>
      <c r="BK45" s="42">
        <f t="shared" si="2"/>
        <v>24.2893953618998</v>
      </c>
    </row>
    <row r="46" spans="1:63">
      <c r="A46" s="6"/>
      <c r="B46" s="11" t="s">
        <v>166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0.16784768699999997</v>
      </c>
      <c r="I46" s="41">
        <v>20.604159944999999</v>
      </c>
      <c r="J46" s="41">
        <v>0</v>
      </c>
      <c r="K46" s="41">
        <v>0</v>
      </c>
      <c r="L46" s="41">
        <v>0.75360185999999996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1.141821E-2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0.79967431036659997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2.6962163225997995</v>
      </c>
      <c r="AW46" s="41">
        <v>6.5238538574000025</v>
      </c>
      <c r="AX46" s="41">
        <v>0</v>
      </c>
      <c r="AY46" s="41">
        <v>0</v>
      </c>
      <c r="AZ46" s="41">
        <v>19.660421070366393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8.5597495200000012E-2</v>
      </c>
      <c r="BG46" s="41">
        <v>0.28306049999999999</v>
      </c>
      <c r="BH46" s="41">
        <v>0</v>
      </c>
      <c r="BI46" s="41">
        <v>0</v>
      </c>
      <c r="BJ46" s="41">
        <v>0.73595729999999993</v>
      </c>
      <c r="BK46" s="42">
        <f t="shared" si="2"/>
        <v>52.321808557932791</v>
      </c>
    </row>
    <row r="47" spans="1:63">
      <c r="A47" s="6"/>
      <c r="B47" s="11" t="s">
        <v>171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0.22418426666640001</v>
      </c>
      <c r="I47" s="41">
        <v>6.1650673333299995E-2</v>
      </c>
      <c r="J47" s="41">
        <v>0</v>
      </c>
      <c r="K47" s="41">
        <v>0</v>
      </c>
      <c r="L47" s="41">
        <v>0.40353167999989997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2.8023033333300001E-2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8.5088634807665997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0.77830065159980022</v>
      </c>
      <c r="AW47" s="41">
        <v>9.850579960000001</v>
      </c>
      <c r="AX47" s="41">
        <v>0</v>
      </c>
      <c r="AY47" s="41">
        <v>0</v>
      </c>
      <c r="AZ47" s="41">
        <v>22.529301541999995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1.7829104000000002E-2</v>
      </c>
      <c r="BG47" s="41">
        <v>0</v>
      </c>
      <c r="BH47" s="41">
        <v>0</v>
      </c>
      <c r="BI47" s="41">
        <v>0</v>
      </c>
      <c r="BJ47" s="41">
        <v>6.1287544999999992E-2</v>
      </c>
      <c r="BK47" s="42">
        <f t="shared" si="2"/>
        <v>42.46355193669929</v>
      </c>
    </row>
    <row r="48" spans="1:63">
      <c r="A48" s="6"/>
      <c r="B48" s="11" t="s">
        <v>172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0.13986720099960001</v>
      </c>
      <c r="I48" s="41">
        <v>0</v>
      </c>
      <c r="J48" s="41">
        <v>0.83364950000000004</v>
      </c>
      <c r="K48" s="41">
        <v>0</v>
      </c>
      <c r="L48" s="41">
        <v>0.1111532666666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0.90034145999999993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0.94098757819830003</v>
      </c>
      <c r="AW48" s="41">
        <v>7.7315723333330997</v>
      </c>
      <c r="AX48" s="41">
        <v>0</v>
      </c>
      <c r="AY48" s="41">
        <v>0</v>
      </c>
      <c r="AZ48" s="41">
        <v>22.244689332731404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1.1045103333E-3</v>
      </c>
      <c r="BG48" s="41">
        <v>0</v>
      </c>
      <c r="BH48" s="41">
        <v>0</v>
      </c>
      <c r="BI48" s="41">
        <v>0</v>
      </c>
      <c r="BJ48" s="41">
        <v>1.1045103333333</v>
      </c>
      <c r="BK48" s="42">
        <f t="shared" si="2"/>
        <v>34.0078755155956</v>
      </c>
    </row>
    <row r="49" spans="1:63">
      <c r="A49" s="6"/>
      <c r="B49" s="11" t="s">
        <v>173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143.18452833333319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11.2910791745333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9.002925769999999E-2</v>
      </c>
      <c r="AW49" s="41">
        <v>2.1838540000000002</v>
      </c>
      <c r="AX49" s="41">
        <v>0</v>
      </c>
      <c r="AY49" s="41">
        <v>0</v>
      </c>
      <c r="AZ49" s="41">
        <v>5.4596350000000002E-2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2.7298175E-3</v>
      </c>
      <c r="BG49" s="41">
        <v>46.952860999999999</v>
      </c>
      <c r="BH49" s="41">
        <v>0</v>
      </c>
      <c r="BI49" s="41">
        <v>0</v>
      </c>
      <c r="BJ49" s="41">
        <v>0</v>
      </c>
      <c r="BK49" s="42">
        <f t="shared" si="2"/>
        <v>203.75967793306648</v>
      </c>
    </row>
    <row r="50" spans="1:63">
      <c r="A50" s="6"/>
      <c r="B50" s="11" t="s">
        <v>174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2.8684907999999999E-3</v>
      </c>
      <c r="I50" s="41">
        <v>154.04858000000002</v>
      </c>
      <c r="J50" s="41">
        <v>0</v>
      </c>
      <c r="K50" s="41">
        <v>0</v>
      </c>
      <c r="L50" s="41">
        <v>0.22310484000000003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10.624040000000001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3.7172203999499998E-2</v>
      </c>
      <c r="AW50" s="41">
        <v>0</v>
      </c>
      <c r="AX50" s="41">
        <v>0</v>
      </c>
      <c r="AY50" s="41">
        <v>0</v>
      </c>
      <c r="AZ50" s="41">
        <v>8.4964053333299996E-2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48.854330666666598</v>
      </c>
      <c r="BH50" s="41">
        <v>0</v>
      </c>
      <c r="BI50" s="41">
        <v>0</v>
      </c>
      <c r="BJ50" s="41">
        <v>0</v>
      </c>
      <c r="BK50" s="42">
        <f t="shared" si="2"/>
        <v>213.87506025479939</v>
      </c>
    </row>
    <row r="51" spans="1:63">
      <c r="A51" s="6"/>
      <c r="B51" s="11" t="s">
        <v>175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1.5939624999999999E-2</v>
      </c>
      <c r="I51" s="41">
        <v>8.5011333333332999</v>
      </c>
      <c r="J51" s="41">
        <v>0</v>
      </c>
      <c r="K51" s="41">
        <v>0</v>
      </c>
      <c r="L51" s="41">
        <v>0.25503399999989995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0.11241377733310001</v>
      </c>
      <c r="AW51" s="41">
        <v>2.1210146666666003</v>
      </c>
      <c r="AX51" s="41">
        <v>0</v>
      </c>
      <c r="AY51" s="41">
        <v>0</v>
      </c>
      <c r="AZ51" s="41">
        <v>11.145932073332599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2">
        <f t="shared" si="2"/>
        <v>22.151467475665498</v>
      </c>
    </row>
    <row r="52" spans="1:63">
      <c r="A52" s="6"/>
      <c r="B52" s="11" t="s">
        <v>176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4.7694119996000003E-3</v>
      </c>
      <c r="I52" s="41">
        <v>280.86537333333314</v>
      </c>
      <c r="J52" s="41">
        <v>0</v>
      </c>
      <c r="K52" s="41">
        <v>0</v>
      </c>
      <c r="L52" s="41">
        <v>3.1796079996000005E-3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10.5986933333333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5.2976450000000001E-2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68.869384999999994</v>
      </c>
      <c r="BH52" s="41">
        <v>0</v>
      </c>
      <c r="BI52" s="41">
        <v>0</v>
      </c>
      <c r="BJ52" s="41">
        <v>0</v>
      </c>
      <c r="BK52" s="42">
        <f t="shared" si="2"/>
        <v>360.39437713666564</v>
      </c>
    </row>
    <row r="53" spans="1:63">
      <c r="A53" s="6"/>
      <c r="B53" s="11" t="s">
        <v>189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1.5625749998999998E-3</v>
      </c>
      <c r="I53" s="41">
        <v>182.30041666666642</v>
      </c>
      <c r="J53" s="41">
        <v>0</v>
      </c>
      <c r="K53" s="41">
        <v>0</v>
      </c>
      <c r="L53" s="41">
        <v>0.3666842666665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5.2907742799999997E-2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47.908586</v>
      </c>
      <c r="BH53" s="41">
        <v>0</v>
      </c>
      <c r="BI53" s="41">
        <v>0</v>
      </c>
      <c r="BJ53" s="41">
        <v>0</v>
      </c>
      <c r="BK53" s="42">
        <f t="shared" si="2"/>
        <v>230.6301572511328</v>
      </c>
    </row>
    <row r="54" spans="1:63">
      <c r="A54" s="6"/>
      <c r="B54" s="11" t="s">
        <v>125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0.16126399999999999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2.10834933333E-2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21.547101793599484</v>
      </c>
      <c r="AW54" s="41">
        <v>3.9007724112326003</v>
      </c>
      <c r="AX54" s="41">
        <v>0</v>
      </c>
      <c r="AY54" s="41">
        <v>0</v>
      </c>
      <c r="AZ54" s="41">
        <v>49.838002058688573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4.5797087537553915</v>
      </c>
      <c r="BG54" s="41">
        <v>6.1819666866600002E-2</v>
      </c>
      <c r="BH54" s="41">
        <v>0</v>
      </c>
      <c r="BI54" s="41">
        <v>0</v>
      </c>
      <c r="BJ54" s="41">
        <v>6.7707427650645977</v>
      </c>
      <c r="BK54" s="42">
        <f t="shared" si="2"/>
        <v>86.880494942540551</v>
      </c>
    </row>
    <row r="55" spans="1:63">
      <c r="A55" s="6"/>
      <c r="B55" s="11" t="s">
        <v>126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2.5010553733299995E-2</v>
      </c>
      <c r="I55" s="41">
        <v>0</v>
      </c>
      <c r="J55" s="41">
        <v>0</v>
      </c>
      <c r="K55" s="41">
        <v>0</v>
      </c>
      <c r="L55" s="41">
        <v>2.5358599999999999E-2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1.2679299999999999E-2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9.6087609857855085</v>
      </c>
      <c r="AW55" s="41">
        <v>4.3074660199996</v>
      </c>
      <c r="AX55" s="41">
        <v>0</v>
      </c>
      <c r="AY55" s="41">
        <v>0</v>
      </c>
      <c r="AZ55" s="41">
        <v>40.971325979660413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1.0309423756969995</v>
      </c>
      <c r="BG55" s="41">
        <v>0.18682625</v>
      </c>
      <c r="BH55" s="41">
        <v>0</v>
      </c>
      <c r="BI55" s="41">
        <v>0</v>
      </c>
      <c r="BJ55" s="41">
        <v>2.0233390781664005</v>
      </c>
      <c r="BK55" s="42">
        <f t="shared" si="2"/>
        <v>58.191709143042232</v>
      </c>
    </row>
    <row r="56" spans="1:63">
      <c r="A56" s="6"/>
      <c r="B56" s="11" t="s">
        <v>127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6.680739013329999E-2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4.6229931433200006E-2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0.71328235000000006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7.3862850947630001</v>
      </c>
      <c r="AW56" s="41">
        <v>9.1492306884333008</v>
      </c>
      <c r="AX56" s="41">
        <v>0</v>
      </c>
      <c r="AY56" s="41">
        <v>0</v>
      </c>
      <c r="AZ56" s="41">
        <v>29.119120501332333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1.2463028353662005</v>
      </c>
      <c r="BG56" s="41">
        <v>0</v>
      </c>
      <c r="BH56" s="41">
        <v>0</v>
      </c>
      <c r="BI56" s="41">
        <v>0</v>
      </c>
      <c r="BJ56" s="41">
        <v>0.96836643333330008</v>
      </c>
      <c r="BK56" s="42">
        <f t="shared" si="2"/>
        <v>48.695625224794632</v>
      </c>
    </row>
    <row r="57" spans="1:63">
      <c r="A57" s="6"/>
      <c r="B57" s="11" t="s">
        <v>128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4.0251957333100004E-2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7.8548450483921037</v>
      </c>
      <c r="AW57" s="41">
        <v>1.1091631210330002</v>
      </c>
      <c r="AX57" s="41">
        <v>0</v>
      </c>
      <c r="AY57" s="41">
        <v>0</v>
      </c>
      <c r="AZ57" s="41">
        <v>15.389243929796599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1.4867743484293001</v>
      </c>
      <c r="BG57" s="41">
        <v>0</v>
      </c>
      <c r="BH57" s="41">
        <v>0</v>
      </c>
      <c r="BI57" s="41">
        <v>0</v>
      </c>
      <c r="BJ57" s="41">
        <v>2.1941061110326006</v>
      </c>
      <c r="BK57" s="42">
        <f t="shared" si="2"/>
        <v>28.074384516016703</v>
      </c>
    </row>
    <row r="58" spans="1:63">
      <c r="A58" s="6"/>
      <c r="B58" s="11" t="s">
        <v>129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6.2299519999799997E-2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7.1384866666000003E-3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0.12560569999999999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6.5212627353972055</v>
      </c>
      <c r="AW58" s="41">
        <v>6.2065270916332027</v>
      </c>
      <c r="AX58" s="41">
        <v>0</v>
      </c>
      <c r="AY58" s="41">
        <v>0</v>
      </c>
      <c r="AZ58" s="41">
        <v>34.939446847498601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1.1043299685996997</v>
      </c>
      <c r="BG58" s="41">
        <v>0</v>
      </c>
      <c r="BH58" s="41">
        <v>0</v>
      </c>
      <c r="BI58" s="41">
        <v>0</v>
      </c>
      <c r="BJ58" s="41">
        <v>0.76092967333319994</v>
      </c>
      <c r="BK58" s="42">
        <f t="shared" si="2"/>
        <v>49.727540023128313</v>
      </c>
    </row>
    <row r="59" spans="1:63">
      <c r="A59" s="6"/>
      <c r="B59" s="11" t="s">
        <v>130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1.2091703333200001E-2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3.6275109999999999E-2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5.8494650000000002E-2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3.8784826084996031</v>
      </c>
      <c r="AW59" s="41">
        <v>1.4730122763000002</v>
      </c>
      <c r="AX59" s="41">
        <v>0</v>
      </c>
      <c r="AY59" s="41">
        <v>0</v>
      </c>
      <c r="AZ59" s="41">
        <v>20.441584885766613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0.71004694946649982</v>
      </c>
      <c r="BG59" s="41">
        <v>0</v>
      </c>
      <c r="BH59" s="41">
        <v>0</v>
      </c>
      <c r="BI59" s="41">
        <v>0</v>
      </c>
      <c r="BJ59" s="41">
        <v>2.3909712699999996</v>
      </c>
      <c r="BK59" s="42">
        <f t="shared" si="2"/>
        <v>29.000959453365915</v>
      </c>
    </row>
    <row r="60" spans="1:63">
      <c r="A60" s="6"/>
      <c r="B60" s="11" t="s">
        <v>131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1.1770333333000001E-3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4.7228861232323966</v>
      </c>
      <c r="AW60" s="41">
        <v>7.5335524376666001</v>
      </c>
      <c r="AX60" s="41">
        <v>0</v>
      </c>
      <c r="AY60" s="41">
        <v>0</v>
      </c>
      <c r="AZ60" s="41">
        <v>17.319937572232782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0.35670576566650003</v>
      </c>
      <c r="BG60" s="41">
        <v>0</v>
      </c>
      <c r="BH60" s="41">
        <v>0</v>
      </c>
      <c r="BI60" s="41">
        <v>0</v>
      </c>
      <c r="BJ60" s="41">
        <v>1.29318975</v>
      </c>
      <c r="BK60" s="42">
        <f t="shared" si="2"/>
        <v>31.22744868213158</v>
      </c>
    </row>
    <row r="61" spans="1:63">
      <c r="A61" s="6"/>
      <c r="B61" s="11" t="s">
        <v>156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2.8999716665999999E-3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5.7999433330000003E-4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4.8919897733300001E-2</v>
      </c>
      <c r="AC61" s="41">
        <v>0</v>
      </c>
      <c r="AD61" s="41">
        <v>0</v>
      </c>
      <c r="AE61" s="41">
        <v>0</v>
      </c>
      <c r="AF61" s="41">
        <v>0.41857323000000002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6.1273174014323004</v>
      </c>
      <c r="AW61" s="41">
        <v>1.5398969747999993</v>
      </c>
      <c r="AX61" s="41">
        <v>0</v>
      </c>
      <c r="AY61" s="41">
        <v>0</v>
      </c>
      <c r="AZ61" s="41">
        <v>34.132382634766216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0.23449248546660004</v>
      </c>
      <c r="BG61" s="41">
        <v>0</v>
      </c>
      <c r="BH61" s="41">
        <v>0</v>
      </c>
      <c r="BI61" s="41">
        <v>0</v>
      </c>
      <c r="BJ61" s="41">
        <v>0.72401856000000009</v>
      </c>
      <c r="BK61" s="42">
        <f t="shared" si="2"/>
        <v>43.229081150198319</v>
      </c>
    </row>
    <row r="62" spans="1:63">
      <c r="A62" s="6"/>
      <c r="B62" s="11" t="s">
        <v>132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2.5714768333299998E-2</v>
      </c>
      <c r="AC62" s="41">
        <v>0</v>
      </c>
      <c r="AD62" s="41">
        <v>0</v>
      </c>
      <c r="AE62" s="41">
        <v>0</v>
      </c>
      <c r="AF62" s="41">
        <v>0.83756673999990006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2.2952327344621999</v>
      </c>
      <c r="AW62" s="41">
        <v>0.27917421916650004</v>
      </c>
      <c r="AX62" s="41">
        <v>0</v>
      </c>
      <c r="AY62" s="41">
        <v>0</v>
      </c>
      <c r="AZ62" s="41">
        <v>9.3019046840979964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0.52075510753239995</v>
      </c>
      <c r="BG62" s="41">
        <v>0</v>
      </c>
      <c r="BH62" s="41">
        <v>0</v>
      </c>
      <c r="BI62" s="41">
        <v>0</v>
      </c>
      <c r="BJ62" s="41">
        <v>1.1815446607996001</v>
      </c>
      <c r="BK62" s="42">
        <f t="shared" si="2"/>
        <v>14.441892914391897</v>
      </c>
    </row>
    <row r="63" spans="1:63">
      <c r="A63" s="6"/>
      <c r="B63" s="11" t="s">
        <v>133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3.1032433332999999E-3</v>
      </c>
      <c r="AC63" s="41">
        <v>0</v>
      </c>
      <c r="AD63" s="41">
        <v>0</v>
      </c>
      <c r="AE63" s="41">
        <v>0</v>
      </c>
      <c r="AF63" s="41">
        <v>1.7013933333333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1.5334363596648004</v>
      </c>
      <c r="AW63" s="41">
        <v>8.6890813331000002E-3</v>
      </c>
      <c r="AX63" s="41">
        <v>0</v>
      </c>
      <c r="AY63" s="41">
        <v>0</v>
      </c>
      <c r="AZ63" s="41">
        <v>4.8052364596656005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0.16363637529979999</v>
      </c>
      <c r="BG63" s="41">
        <v>0</v>
      </c>
      <c r="BH63" s="41">
        <v>0</v>
      </c>
      <c r="BI63" s="41">
        <v>0</v>
      </c>
      <c r="BJ63" s="41">
        <v>0.1497226133333</v>
      </c>
      <c r="BK63" s="42">
        <f t="shared" si="2"/>
        <v>8.3652174659632017</v>
      </c>
    </row>
    <row r="64" spans="1:63">
      <c r="A64" s="6"/>
      <c r="B64" s="11" t="s">
        <v>134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0.83145765103330005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0.67461272063220024</v>
      </c>
      <c r="AW64" s="41">
        <v>0.48298481093330003</v>
      </c>
      <c r="AX64" s="41">
        <v>0</v>
      </c>
      <c r="AY64" s="41">
        <v>0</v>
      </c>
      <c r="AZ64" s="41">
        <v>1.7792126870329001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3.7831366666600003E-2</v>
      </c>
      <c r="BG64" s="41">
        <v>0</v>
      </c>
      <c r="BH64" s="41">
        <v>0</v>
      </c>
      <c r="BI64" s="41">
        <v>0</v>
      </c>
      <c r="BJ64" s="41">
        <v>0.1891568333333</v>
      </c>
      <c r="BK64" s="42">
        <f t="shared" si="2"/>
        <v>3.9952560696316004</v>
      </c>
    </row>
    <row r="65" spans="1:63">
      <c r="A65" s="6"/>
      <c r="B65" s="11" t="s">
        <v>135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0.40814961226579999</v>
      </c>
      <c r="AW65" s="41">
        <v>0.43529751076659984</v>
      </c>
      <c r="AX65" s="41">
        <v>0</v>
      </c>
      <c r="AY65" s="41">
        <v>0</v>
      </c>
      <c r="AZ65" s="41">
        <v>1.4728602089998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0.1194948712999</v>
      </c>
      <c r="BG65" s="41">
        <v>0</v>
      </c>
      <c r="BH65" s="41">
        <v>0</v>
      </c>
      <c r="BI65" s="41">
        <v>0</v>
      </c>
      <c r="BJ65" s="41">
        <v>0.27522953333330002</v>
      </c>
      <c r="BK65" s="42">
        <f t="shared" si="2"/>
        <v>2.7110317366654004</v>
      </c>
    </row>
    <row r="66" spans="1:63">
      <c r="A66" s="6"/>
      <c r="B66" s="11" t="s">
        <v>136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1.9733682219985003</v>
      </c>
      <c r="AW66" s="41">
        <v>0.1614595242662</v>
      </c>
      <c r="AX66" s="41">
        <v>0</v>
      </c>
      <c r="AY66" s="41">
        <v>0</v>
      </c>
      <c r="AZ66" s="41">
        <v>8.6810344701660007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8.0052715266600002E-2</v>
      </c>
      <c r="BG66" s="41">
        <v>0</v>
      </c>
      <c r="BH66" s="41">
        <v>0</v>
      </c>
      <c r="BI66" s="41">
        <v>0</v>
      </c>
      <c r="BJ66" s="41">
        <v>0.34373943536660001</v>
      </c>
      <c r="BK66" s="42">
        <f t="shared" si="2"/>
        <v>11.239654367063903</v>
      </c>
    </row>
    <row r="67" spans="1:63">
      <c r="A67" s="6"/>
      <c r="B67" s="11" t="s">
        <v>137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4.8826411666599998E-2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2.0702759651970992</v>
      </c>
      <c r="AW67" s="41">
        <v>1.6518672586996006</v>
      </c>
      <c r="AX67" s="41">
        <v>0</v>
      </c>
      <c r="AY67" s="41">
        <v>0</v>
      </c>
      <c r="AZ67" s="41">
        <v>18.221342427231296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0.16611916983280001</v>
      </c>
      <c r="BG67" s="41">
        <v>0</v>
      </c>
      <c r="BH67" s="41">
        <v>0</v>
      </c>
      <c r="BI67" s="41">
        <v>0</v>
      </c>
      <c r="BJ67" s="41">
        <v>1.0335580269</v>
      </c>
      <c r="BK67" s="42">
        <f t="shared" si="2"/>
        <v>23.191989259527396</v>
      </c>
    </row>
    <row r="68" spans="1:63">
      <c r="A68" s="6"/>
      <c r="B68" s="11" t="s">
        <v>162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1.0231696333200001E-2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2.4232964999899999E-2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5.4695285661659936</v>
      </c>
      <c r="AW68" s="41">
        <v>2.9862495860000005</v>
      </c>
      <c r="AX68" s="41">
        <v>0</v>
      </c>
      <c r="AY68" s="41">
        <v>0</v>
      </c>
      <c r="AZ68" s="41">
        <v>47.439017683966298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0.65706343700000003</v>
      </c>
      <c r="BG68" s="41">
        <v>0.15794609999999998</v>
      </c>
      <c r="BH68" s="41">
        <v>0</v>
      </c>
      <c r="BI68" s="41">
        <v>0</v>
      </c>
      <c r="BJ68" s="41">
        <v>3.3421961674000005</v>
      </c>
      <c r="BK68" s="42">
        <f t="shared" si="2"/>
        <v>60.086466201865385</v>
      </c>
    </row>
    <row r="69" spans="1:63">
      <c r="A69" s="6"/>
      <c r="B69" s="11" t="s">
        <v>168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3.8941240666599999E-2</v>
      </c>
      <c r="I69" s="41">
        <v>0</v>
      </c>
      <c r="J69" s="41">
        <v>0</v>
      </c>
      <c r="K69" s="41">
        <v>0</v>
      </c>
      <c r="L69" s="41">
        <v>0.204542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1.0227099999999999E-2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4.2783699218245017</v>
      </c>
      <c r="AW69" s="41">
        <v>15.9066085483327</v>
      </c>
      <c r="AX69" s="41">
        <v>0</v>
      </c>
      <c r="AY69" s="41">
        <v>0</v>
      </c>
      <c r="AZ69" s="41">
        <v>52.318221984189876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0.57751637119870003</v>
      </c>
      <c r="BG69" s="41">
        <v>0</v>
      </c>
      <c r="BH69" s="41">
        <v>0</v>
      </c>
      <c r="BI69" s="41">
        <v>0</v>
      </c>
      <c r="BJ69" s="41">
        <v>1.8665726199994999</v>
      </c>
      <c r="BK69" s="42">
        <f t="shared" si="2"/>
        <v>75.200999786211881</v>
      </c>
    </row>
    <row r="70" spans="1:63">
      <c r="A70" s="6"/>
      <c r="B70" s="11" t="s">
        <v>167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1.13744489998E-2</v>
      </c>
      <c r="I70" s="41">
        <v>0</v>
      </c>
      <c r="J70" s="41">
        <v>0</v>
      </c>
      <c r="K70" s="41">
        <v>0</v>
      </c>
      <c r="L70" s="41">
        <v>0.15548794999990001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7.555572599999999E-2</v>
      </c>
      <c r="AW70" s="41">
        <v>8.1983119999999996</v>
      </c>
      <c r="AX70" s="41">
        <v>0</v>
      </c>
      <c r="AY70" s="41">
        <v>0</v>
      </c>
      <c r="AZ70" s="41">
        <v>14.892233748000001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6.0462551E-3</v>
      </c>
      <c r="BG70" s="41">
        <v>0</v>
      </c>
      <c r="BH70" s="41">
        <v>0</v>
      </c>
      <c r="BI70" s="41">
        <v>0</v>
      </c>
      <c r="BJ70" s="41">
        <v>0</v>
      </c>
      <c r="BK70" s="42">
        <f t="shared" si="2"/>
        <v>23.339010128099698</v>
      </c>
    </row>
    <row r="71" spans="1:63">
      <c r="A71" s="6"/>
      <c r="B71" s="11" t="s">
        <v>159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4.80980863999E-2</v>
      </c>
      <c r="I71" s="41">
        <v>0</v>
      </c>
      <c r="J71" s="41">
        <v>0</v>
      </c>
      <c r="K71" s="41">
        <v>0</v>
      </c>
      <c r="L71" s="41">
        <v>0.11309909999999999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1.130991E-3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0.1106122666666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3.9873517693580025</v>
      </c>
      <c r="AW71" s="41">
        <v>0.7127629666666</v>
      </c>
      <c r="AX71" s="41">
        <v>0</v>
      </c>
      <c r="AY71" s="41">
        <v>0</v>
      </c>
      <c r="AZ71" s="41">
        <v>22.518198764493679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0.44947624436540001</v>
      </c>
      <c r="BG71" s="41">
        <v>0.27653066666660003</v>
      </c>
      <c r="BH71" s="41">
        <v>0</v>
      </c>
      <c r="BI71" s="41">
        <v>0</v>
      </c>
      <c r="BJ71" s="41">
        <v>0.94316832999979994</v>
      </c>
      <c r="BK71" s="42">
        <f t="shared" si="2"/>
        <v>29.160429185616579</v>
      </c>
    </row>
    <row r="72" spans="1:63">
      <c r="A72" s="6"/>
      <c r="B72" s="11" t="s">
        <v>169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3.3400346666600002E-2</v>
      </c>
      <c r="I72" s="41">
        <v>5.4754666666666001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8.6975519999999999</v>
      </c>
      <c r="AD72" s="41">
        <v>0</v>
      </c>
      <c r="AE72" s="41">
        <v>0</v>
      </c>
      <c r="AF72" s="41">
        <v>0.66880015819999994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1.0605735158661997</v>
      </c>
      <c r="AW72" s="41">
        <v>9.4305003930666</v>
      </c>
      <c r="AX72" s="41">
        <v>0</v>
      </c>
      <c r="AY72" s="41">
        <v>0</v>
      </c>
      <c r="AZ72" s="41">
        <v>9.5387362155997995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0.1729830285998</v>
      </c>
      <c r="BG72" s="41">
        <v>0</v>
      </c>
      <c r="BH72" s="41">
        <v>0</v>
      </c>
      <c r="BI72" s="41">
        <v>0</v>
      </c>
      <c r="BJ72" s="41">
        <v>0</v>
      </c>
      <c r="BK72" s="42">
        <f t="shared" si="2"/>
        <v>35.0780123246656</v>
      </c>
    </row>
    <row r="73" spans="1:63">
      <c r="A73" s="6"/>
      <c r="B73" s="11" t="s">
        <v>177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5.15536333333E-2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2.4618925564332006</v>
      </c>
      <c r="AW73" s="41">
        <v>1.8494260080333</v>
      </c>
      <c r="AX73" s="41">
        <v>0</v>
      </c>
      <c r="AY73" s="41">
        <v>0</v>
      </c>
      <c r="AZ73" s="41">
        <v>29.257856509299994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0.41829507299999991</v>
      </c>
      <c r="BG73" s="41">
        <v>0</v>
      </c>
      <c r="BH73" s="41">
        <v>0</v>
      </c>
      <c r="BI73" s="41">
        <v>0</v>
      </c>
      <c r="BJ73" s="41">
        <v>0.91407095250000003</v>
      </c>
      <c r="BK73" s="42">
        <f t="shared" si="2"/>
        <v>34.953094732599794</v>
      </c>
    </row>
    <row r="74" spans="1:63">
      <c r="A74" s="6"/>
      <c r="B74" s="11" t="s">
        <v>178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2.3038256333200002E-2</v>
      </c>
      <c r="I74" s="41">
        <v>5.8821079999999002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0.35613092660000001</v>
      </c>
      <c r="AD74" s="41">
        <v>0</v>
      </c>
      <c r="AE74" s="41">
        <v>0</v>
      </c>
      <c r="AF74" s="41">
        <v>0.59836336769999998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5.3499482468995057</v>
      </c>
      <c r="AW74" s="41">
        <v>3.1883170137665999</v>
      </c>
      <c r="AX74" s="41">
        <v>0</v>
      </c>
      <c r="AY74" s="41">
        <v>0</v>
      </c>
      <c r="AZ74" s="41">
        <v>36.997270414132942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0.74772734349989978</v>
      </c>
      <c r="BG74" s="41">
        <v>0</v>
      </c>
      <c r="BH74" s="41">
        <v>0</v>
      </c>
      <c r="BI74" s="41">
        <v>0</v>
      </c>
      <c r="BJ74" s="41">
        <v>1.7508980406665995</v>
      </c>
      <c r="BK74" s="42">
        <f t="shared" si="2"/>
        <v>54.89380160959864</v>
      </c>
    </row>
    <row r="75" spans="1:63">
      <c r="A75" s="6"/>
      <c r="B75" s="11" t="s">
        <v>179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1.8876080333199999E-2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1.93196767665E-2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4.2875963163226025</v>
      </c>
      <c r="AW75" s="41">
        <v>1.2277324059998</v>
      </c>
      <c r="AX75" s="41">
        <v>0</v>
      </c>
      <c r="AY75" s="41">
        <v>0</v>
      </c>
      <c r="AZ75" s="41">
        <v>34.354922112290751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0.43098253799870001</v>
      </c>
      <c r="BG75" s="41">
        <v>0</v>
      </c>
      <c r="BH75" s="41">
        <v>0</v>
      </c>
      <c r="BI75" s="41">
        <v>0</v>
      </c>
      <c r="BJ75" s="41">
        <v>1.2664838566660002</v>
      </c>
      <c r="BK75" s="42">
        <f t="shared" si="2"/>
        <v>41.605912986377554</v>
      </c>
    </row>
    <row r="76" spans="1:63">
      <c r="A76" s="6"/>
      <c r="B76" s="11" t="s">
        <v>180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8.4708423833100011E-2</v>
      </c>
      <c r="I76" s="41">
        <v>0.98612833333320005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7.8890266665999995E-3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2.9521602558914024</v>
      </c>
      <c r="AW76" s="41">
        <v>0.88685354333309996</v>
      </c>
      <c r="AX76" s="41">
        <v>0</v>
      </c>
      <c r="AY76" s="41">
        <v>0</v>
      </c>
      <c r="AZ76" s="41">
        <v>15.144961350428988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0.51261109376540026</v>
      </c>
      <c r="BG76" s="41">
        <v>0</v>
      </c>
      <c r="BH76" s="41">
        <v>0</v>
      </c>
      <c r="BI76" s="41">
        <v>0</v>
      </c>
      <c r="BJ76" s="41">
        <v>0.68485681909950002</v>
      </c>
      <c r="BK76" s="42">
        <f t="shared" si="2"/>
        <v>21.260168846351291</v>
      </c>
    </row>
    <row r="77" spans="1:63">
      <c r="A77" s="6"/>
      <c r="B77" s="11" t="s">
        <v>181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4.1104619533099997E-2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0.1879902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4.7781260015328932</v>
      </c>
      <c r="AW77" s="41">
        <v>2.1587435791666003</v>
      </c>
      <c r="AX77" s="41">
        <v>0</v>
      </c>
      <c r="AY77" s="41">
        <v>0</v>
      </c>
      <c r="AZ77" s="41">
        <v>57.217159175266517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0.7056636844998998</v>
      </c>
      <c r="BG77" s="41">
        <v>0</v>
      </c>
      <c r="BH77" s="41">
        <v>0</v>
      </c>
      <c r="BI77" s="41">
        <v>0</v>
      </c>
      <c r="BJ77" s="41">
        <v>1.7271496003665998</v>
      </c>
      <c r="BK77" s="42">
        <f t="shared" si="2"/>
        <v>66.815936860365611</v>
      </c>
    </row>
    <row r="78" spans="1:63">
      <c r="A78" s="6"/>
      <c r="B78" s="11" t="s">
        <v>182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3.6553758266400005E-2</v>
      </c>
      <c r="I78" s="41">
        <v>0</v>
      </c>
      <c r="J78" s="41">
        <v>0</v>
      </c>
      <c r="K78" s="41">
        <v>0</v>
      </c>
      <c r="L78" s="41">
        <v>0.17224283999989998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2.8151787984934979</v>
      </c>
      <c r="AW78" s="41">
        <v>4.5612397666664002</v>
      </c>
      <c r="AX78" s="41">
        <v>0</v>
      </c>
      <c r="AY78" s="41">
        <v>0</v>
      </c>
      <c r="AZ78" s="41">
        <v>17.605172540928805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0.19733334319859996</v>
      </c>
      <c r="BG78" s="41">
        <v>0</v>
      </c>
      <c r="BH78" s="41">
        <v>0</v>
      </c>
      <c r="BI78" s="41">
        <v>0</v>
      </c>
      <c r="BJ78" s="41">
        <v>1.6023422599994999</v>
      </c>
      <c r="BK78" s="42">
        <f t="shared" si="2"/>
        <v>26.990063307553104</v>
      </c>
    </row>
    <row r="79" spans="1:63">
      <c r="A79" s="6"/>
      <c r="B79" s="11" t="s">
        <v>188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0.13186775383319999</v>
      </c>
      <c r="I79" s="41">
        <v>0</v>
      </c>
      <c r="J79" s="41">
        <v>0</v>
      </c>
      <c r="K79" s="41">
        <v>0</v>
      </c>
      <c r="L79" s="41">
        <v>5.8607940000000004E-2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2.1489577999999999E-2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7.2688498478660062</v>
      </c>
      <c r="AW79" s="41">
        <v>3.4121561008332995</v>
      </c>
      <c r="AX79" s="41">
        <v>0</v>
      </c>
      <c r="AY79" s="41">
        <v>0</v>
      </c>
      <c r="AZ79" s="41">
        <v>44.881376965733033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2.0514311722666005</v>
      </c>
      <c r="BG79" s="41">
        <v>0.25203057683329999</v>
      </c>
      <c r="BH79" s="41">
        <v>0</v>
      </c>
      <c r="BI79" s="41">
        <v>0</v>
      </c>
      <c r="BJ79" s="41">
        <v>2.1049391820000007</v>
      </c>
      <c r="BK79" s="42">
        <f t="shared" si="2"/>
        <v>60.182749117365447</v>
      </c>
    </row>
    <row r="80" spans="1:63">
      <c r="A80" s="6"/>
      <c r="B80" s="11" t="s">
        <v>191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0.15864210173329998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3.3733139999999995E-2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11.11069833696885</v>
      </c>
      <c r="AW80" s="41">
        <v>2.8262561256662004</v>
      </c>
      <c r="AX80" s="41">
        <v>0</v>
      </c>
      <c r="AY80" s="41">
        <v>0</v>
      </c>
      <c r="AZ80" s="41">
        <v>46.037164215049543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5.8276261034151799</v>
      </c>
      <c r="BG80" s="41">
        <v>1.7726983666664999</v>
      </c>
      <c r="BH80" s="41">
        <v>0</v>
      </c>
      <c r="BI80" s="41">
        <v>0</v>
      </c>
      <c r="BJ80" s="41">
        <v>4.4101860716635004</v>
      </c>
      <c r="BK80" s="42">
        <f t="shared" si="2"/>
        <v>72.177004461163079</v>
      </c>
    </row>
    <row r="81" spans="1:63">
      <c r="A81" s="6"/>
      <c r="B81" s="11" t="s">
        <v>192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0.16690599549949997</v>
      </c>
      <c r="I81" s="54">
        <v>0.19053413333330002</v>
      </c>
      <c r="J81" s="54">
        <v>0</v>
      </c>
      <c r="K81" s="54">
        <v>0</v>
      </c>
      <c r="L81" s="54">
        <v>0.19053413333330002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4.6204533999900002E-2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7.8449642467150937</v>
      </c>
      <c r="AW81" s="54">
        <v>1.0214185429998002</v>
      </c>
      <c r="AX81" s="54">
        <v>0</v>
      </c>
      <c r="AY81" s="54">
        <v>0</v>
      </c>
      <c r="AZ81" s="54">
        <v>39.518918365487465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3.6426232093222941</v>
      </c>
      <c r="BG81" s="54">
        <v>5.2161578333299999E-2</v>
      </c>
      <c r="BH81" s="54">
        <v>0</v>
      </c>
      <c r="BI81" s="54">
        <v>0</v>
      </c>
      <c r="BJ81" s="54">
        <v>3.2272121934313014</v>
      </c>
      <c r="BK81" s="42">
        <f t="shared" si="2"/>
        <v>55.901476932455253</v>
      </c>
    </row>
    <row r="82" spans="1:63">
      <c r="A82" s="6"/>
      <c r="B82" s="11" t="s">
        <v>160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5.1415580000000003E-4</v>
      </c>
      <c r="I82" s="54">
        <v>35.113931438066402</v>
      </c>
      <c r="J82" s="54">
        <v>0</v>
      </c>
      <c r="K82" s="54">
        <v>0</v>
      </c>
      <c r="L82" s="54">
        <v>2.7599690666E-3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4.30479646997E-2</v>
      </c>
      <c r="AW82" s="54">
        <v>0</v>
      </c>
      <c r="AX82" s="54">
        <v>0</v>
      </c>
      <c r="AY82" s="54">
        <v>0</v>
      </c>
      <c r="AZ82" s="54">
        <v>4.2407271057999996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11.3074651808666</v>
      </c>
      <c r="BH82" s="54">
        <v>0</v>
      </c>
      <c r="BI82" s="54">
        <v>0</v>
      </c>
      <c r="BJ82" s="54">
        <v>0</v>
      </c>
      <c r="BK82" s="42">
        <f t="shared" si="2"/>
        <v>50.708445814299303</v>
      </c>
    </row>
    <row r="83" spans="1:63">
      <c r="A83" s="6"/>
      <c r="B83" s="11" t="s">
        <v>95</v>
      </c>
      <c r="C83" s="44">
        <f>SUM(C19:C82)</f>
        <v>0</v>
      </c>
      <c r="D83" s="44">
        <f t="shared" ref="D83:BJ83" si="3">SUM(D19:D82)</f>
        <v>0</v>
      </c>
      <c r="E83" s="44">
        <f t="shared" si="3"/>
        <v>0</v>
      </c>
      <c r="F83" s="44">
        <f t="shared" si="3"/>
        <v>0</v>
      </c>
      <c r="G83" s="44">
        <f t="shared" si="3"/>
        <v>0</v>
      </c>
      <c r="H83" s="44">
        <f t="shared" si="3"/>
        <v>3.0259905166601007</v>
      </c>
      <c r="I83" s="44">
        <f t="shared" si="3"/>
        <v>1495.1402862891632</v>
      </c>
      <c r="J83" s="44">
        <f t="shared" si="3"/>
        <v>0.83364950000000004</v>
      </c>
      <c r="K83" s="44">
        <f t="shared" si="3"/>
        <v>0</v>
      </c>
      <c r="L83" s="44">
        <f t="shared" si="3"/>
        <v>33.040106523964099</v>
      </c>
      <c r="M83" s="44">
        <f t="shared" si="3"/>
        <v>0</v>
      </c>
      <c r="N83" s="44">
        <f t="shared" si="3"/>
        <v>0</v>
      </c>
      <c r="O83" s="44">
        <f t="shared" si="3"/>
        <v>0</v>
      </c>
      <c r="P83" s="44">
        <f t="shared" si="3"/>
        <v>0</v>
      </c>
      <c r="Q83" s="44">
        <f t="shared" si="3"/>
        <v>0</v>
      </c>
      <c r="R83" s="44">
        <f t="shared" si="3"/>
        <v>0.34788747379909996</v>
      </c>
      <c r="S83" s="44">
        <f t="shared" si="3"/>
        <v>120.02351595733319</v>
      </c>
      <c r="T83" s="44">
        <f t="shared" si="3"/>
        <v>0</v>
      </c>
      <c r="U83" s="44">
        <f t="shared" si="3"/>
        <v>0</v>
      </c>
      <c r="V83" s="44">
        <f t="shared" si="3"/>
        <v>1.0844365599999999</v>
      </c>
      <c r="W83" s="44">
        <f t="shared" si="3"/>
        <v>0</v>
      </c>
      <c r="X83" s="44">
        <f t="shared" si="3"/>
        <v>0</v>
      </c>
      <c r="Y83" s="44">
        <f t="shared" si="3"/>
        <v>0</v>
      </c>
      <c r="Z83" s="44">
        <f t="shared" si="3"/>
        <v>0</v>
      </c>
      <c r="AA83" s="44">
        <f t="shared" si="3"/>
        <v>0</v>
      </c>
      <c r="AB83" s="44">
        <f t="shared" si="3"/>
        <v>0.15101144773309999</v>
      </c>
      <c r="AC83" s="44">
        <f t="shared" si="3"/>
        <v>21.493997317799799</v>
      </c>
      <c r="AD83" s="44">
        <f t="shared" si="3"/>
        <v>0</v>
      </c>
      <c r="AE83" s="44">
        <f t="shared" si="3"/>
        <v>0</v>
      </c>
      <c r="AF83" s="44">
        <f t="shared" si="3"/>
        <v>27.414951253432296</v>
      </c>
      <c r="AG83" s="44">
        <f t="shared" si="3"/>
        <v>0</v>
      </c>
      <c r="AH83" s="44">
        <f t="shared" si="3"/>
        <v>0</v>
      </c>
      <c r="AI83" s="44">
        <f t="shared" si="3"/>
        <v>0</v>
      </c>
      <c r="AJ83" s="44">
        <f t="shared" si="3"/>
        <v>0</v>
      </c>
      <c r="AK83" s="44">
        <f t="shared" si="3"/>
        <v>0</v>
      </c>
      <c r="AL83" s="44">
        <f t="shared" si="3"/>
        <v>2.10834933333E-2</v>
      </c>
      <c r="AM83" s="44">
        <f t="shared" si="3"/>
        <v>0</v>
      </c>
      <c r="AN83" s="44">
        <f t="shared" si="3"/>
        <v>0</v>
      </c>
      <c r="AO83" s="44">
        <f t="shared" si="3"/>
        <v>0</v>
      </c>
      <c r="AP83" s="44">
        <f t="shared" si="3"/>
        <v>8.6067233333299992E-2</v>
      </c>
      <c r="AQ83" s="44">
        <f t="shared" si="3"/>
        <v>0</v>
      </c>
      <c r="AR83" s="44">
        <f t="shared" si="3"/>
        <v>0</v>
      </c>
      <c r="AS83" s="44">
        <f t="shared" si="3"/>
        <v>0</v>
      </c>
      <c r="AT83" s="44">
        <f t="shared" si="3"/>
        <v>0</v>
      </c>
      <c r="AU83" s="44">
        <f t="shared" si="3"/>
        <v>0</v>
      </c>
      <c r="AV83" s="44">
        <f t="shared" si="3"/>
        <v>178.14273594973483</v>
      </c>
      <c r="AW83" s="44">
        <f t="shared" si="3"/>
        <v>389.80268153532404</v>
      </c>
      <c r="AX83" s="44">
        <f t="shared" si="3"/>
        <v>0</v>
      </c>
      <c r="AY83" s="44">
        <f t="shared" si="3"/>
        <v>0</v>
      </c>
      <c r="AZ83" s="44">
        <f t="shared" si="3"/>
        <v>1340.2744198782689</v>
      </c>
      <c r="BA83" s="44">
        <f t="shared" si="3"/>
        <v>0</v>
      </c>
      <c r="BB83" s="44">
        <f t="shared" si="3"/>
        <v>0</v>
      </c>
      <c r="BC83" s="44">
        <f t="shared" si="3"/>
        <v>0</v>
      </c>
      <c r="BD83" s="44">
        <f t="shared" si="3"/>
        <v>0</v>
      </c>
      <c r="BE83" s="44">
        <f t="shared" si="3"/>
        <v>0</v>
      </c>
      <c r="BF83" s="44">
        <f t="shared" si="3"/>
        <v>30.992548228239368</v>
      </c>
      <c r="BG83" s="44">
        <f t="shared" si="3"/>
        <v>238.06432022789937</v>
      </c>
      <c r="BH83" s="44">
        <f t="shared" si="3"/>
        <v>0</v>
      </c>
      <c r="BI83" s="44">
        <f t="shared" si="3"/>
        <v>0</v>
      </c>
      <c r="BJ83" s="44">
        <f t="shared" si="3"/>
        <v>59.708041022954419</v>
      </c>
      <c r="BK83" s="43">
        <f>SUM(BK19:BK82)</f>
        <v>3939.6477304089726</v>
      </c>
    </row>
    <row r="84" spans="1:63">
      <c r="A84" s="6" t="s">
        <v>82</v>
      </c>
      <c r="B84" s="10" t="s">
        <v>15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3"/>
    </row>
    <row r="85" spans="1:63">
      <c r="A85" s="6"/>
      <c r="B85" s="11" t="s">
        <v>39</v>
      </c>
      <c r="C85" s="44"/>
      <c r="D85" s="41"/>
      <c r="E85" s="41"/>
      <c r="F85" s="41"/>
      <c r="G85" s="33"/>
      <c r="H85" s="44"/>
      <c r="I85" s="41"/>
      <c r="J85" s="41"/>
      <c r="K85" s="41"/>
      <c r="L85" s="33"/>
      <c r="M85" s="44"/>
      <c r="N85" s="41"/>
      <c r="O85" s="41"/>
      <c r="P85" s="41"/>
      <c r="Q85" s="33"/>
      <c r="R85" s="44"/>
      <c r="S85" s="41"/>
      <c r="T85" s="41"/>
      <c r="U85" s="41"/>
      <c r="V85" s="33"/>
      <c r="W85" s="44"/>
      <c r="X85" s="41"/>
      <c r="Y85" s="41"/>
      <c r="Z85" s="41"/>
      <c r="AA85" s="33"/>
      <c r="AB85" s="44"/>
      <c r="AC85" s="41"/>
      <c r="AD85" s="41"/>
      <c r="AE85" s="41"/>
      <c r="AF85" s="33"/>
      <c r="AG85" s="44"/>
      <c r="AH85" s="41"/>
      <c r="AI85" s="41"/>
      <c r="AJ85" s="41"/>
      <c r="AK85" s="33"/>
      <c r="AL85" s="44"/>
      <c r="AM85" s="41"/>
      <c r="AN85" s="41"/>
      <c r="AO85" s="41"/>
      <c r="AP85" s="33"/>
      <c r="AQ85" s="44"/>
      <c r="AR85" s="41"/>
      <c r="AS85" s="41"/>
      <c r="AT85" s="41"/>
      <c r="AU85" s="33"/>
      <c r="AV85" s="44"/>
      <c r="AW85" s="41"/>
      <c r="AX85" s="41"/>
      <c r="AY85" s="41"/>
      <c r="AZ85" s="33"/>
      <c r="BA85" s="44"/>
      <c r="BB85" s="41"/>
      <c r="BC85" s="41"/>
      <c r="BD85" s="41"/>
      <c r="BE85" s="33"/>
      <c r="BF85" s="44"/>
      <c r="BG85" s="41"/>
      <c r="BH85" s="41"/>
      <c r="BI85" s="41"/>
      <c r="BJ85" s="33"/>
      <c r="BK85" s="45"/>
    </row>
    <row r="86" spans="1:63">
      <c r="A86" s="6"/>
      <c r="B86" s="11" t="s">
        <v>94</v>
      </c>
      <c r="C86" s="44"/>
      <c r="D86" s="41"/>
      <c r="E86" s="41"/>
      <c r="F86" s="41"/>
      <c r="G86" s="33"/>
      <c r="H86" s="44"/>
      <c r="I86" s="41"/>
      <c r="J86" s="41"/>
      <c r="K86" s="41"/>
      <c r="L86" s="33"/>
      <c r="M86" s="44"/>
      <c r="N86" s="41"/>
      <c r="O86" s="41"/>
      <c r="P86" s="41"/>
      <c r="Q86" s="33"/>
      <c r="R86" s="44"/>
      <c r="S86" s="41"/>
      <c r="T86" s="41"/>
      <c r="U86" s="41"/>
      <c r="V86" s="33"/>
      <c r="W86" s="44"/>
      <c r="X86" s="41"/>
      <c r="Y86" s="41"/>
      <c r="Z86" s="41"/>
      <c r="AA86" s="33"/>
      <c r="AB86" s="44"/>
      <c r="AC86" s="41"/>
      <c r="AD86" s="41"/>
      <c r="AE86" s="41"/>
      <c r="AF86" s="33"/>
      <c r="AG86" s="44"/>
      <c r="AH86" s="41"/>
      <c r="AI86" s="41"/>
      <c r="AJ86" s="41"/>
      <c r="AK86" s="33"/>
      <c r="AL86" s="44"/>
      <c r="AM86" s="41"/>
      <c r="AN86" s="41"/>
      <c r="AO86" s="41"/>
      <c r="AP86" s="33"/>
      <c r="AQ86" s="44"/>
      <c r="AR86" s="41"/>
      <c r="AS86" s="41"/>
      <c r="AT86" s="41"/>
      <c r="AU86" s="33"/>
      <c r="AV86" s="44"/>
      <c r="AW86" s="41"/>
      <c r="AX86" s="41"/>
      <c r="AY86" s="41"/>
      <c r="AZ86" s="33"/>
      <c r="BA86" s="44"/>
      <c r="BB86" s="41"/>
      <c r="BC86" s="41"/>
      <c r="BD86" s="41"/>
      <c r="BE86" s="33"/>
      <c r="BF86" s="44"/>
      <c r="BG86" s="41"/>
      <c r="BH86" s="41"/>
      <c r="BI86" s="41"/>
      <c r="BJ86" s="33"/>
      <c r="BK86" s="45"/>
    </row>
    <row r="87" spans="1:63">
      <c r="A87" s="6" t="s">
        <v>84</v>
      </c>
      <c r="B87" s="10" t="s">
        <v>99</v>
      </c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3"/>
    </row>
    <row r="88" spans="1:63">
      <c r="A88" s="6"/>
      <c r="B88" s="11" t="s">
        <v>39</v>
      </c>
      <c r="C88" s="44"/>
      <c r="D88" s="41"/>
      <c r="E88" s="41"/>
      <c r="F88" s="41"/>
      <c r="G88" s="33"/>
      <c r="H88" s="44"/>
      <c r="I88" s="41"/>
      <c r="J88" s="41"/>
      <c r="K88" s="41"/>
      <c r="L88" s="33"/>
      <c r="M88" s="44"/>
      <c r="N88" s="41"/>
      <c r="O88" s="41"/>
      <c r="P88" s="41"/>
      <c r="Q88" s="33"/>
      <c r="R88" s="44"/>
      <c r="S88" s="41"/>
      <c r="T88" s="41"/>
      <c r="U88" s="41"/>
      <c r="V88" s="33"/>
      <c r="W88" s="44"/>
      <c r="X88" s="41"/>
      <c r="Y88" s="41"/>
      <c r="Z88" s="41"/>
      <c r="AA88" s="33"/>
      <c r="AB88" s="44"/>
      <c r="AC88" s="41"/>
      <c r="AD88" s="41"/>
      <c r="AE88" s="41"/>
      <c r="AF88" s="33"/>
      <c r="AG88" s="44"/>
      <c r="AH88" s="41"/>
      <c r="AI88" s="41"/>
      <c r="AJ88" s="41"/>
      <c r="AK88" s="33"/>
      <c r="AL88" s="44"/>
      <c r="AM88" s="41"/>
      <c r="AN88" s="41"/>
      <c r="AO88" s="41"/>
      <c r="AP88" s="33"/>
      <c r="AQ88" s="44"/>
      <c r="AR88" s="41"/>
      <c r="AS88" s="41"/>
      <c r="AT88" s="41"/>
      <c r="AU88" s="33"/>
      <c r="AV88" s="44"/>
      <c r="AW88" s="41"/>
      <c r="AX88" s="41"/>
      <c r="AY88" s="41"/>
      <c r="AZ88" s="33"/>
      <c r="BA88" s="44"/>
      <c r="BB88" s="41"/>
      <c r="BC88" s="41"/>
      <c r="BD88" s="41"/>
      <c r="BE88" s="33"/>
      <c r="BF88" s="44"/>
      <c r="BG88" s="41"/>
      <c r="BH88" s="41"/>
      <c r="BI88" s="41"/>
      <c r="BJ88" s="33"/>
      <c r="BK88" s="45"/>
    </row>
    <row r="89" spans="1:63">
      <c r="A89" s="6"/>
      <c r="B89" s="11" t="s">
        <v>93</v>
      </c>
      <c r="C89" s="44"/>
      <c r="D89" s="41"/>
      <c r="E89" s="41"/>
      <c r="F89" s="41"/>
      <c r="G89" s="33"/>
      <c r="H89" s="44"/>
      <c r="I89" s="41"/>
      <c r="J89" s="41"/>
      <c r="K89" s="41"/>
      <c r="L89" s="33"/>
      <c r="M89" s="44"/>
      <c r="N89" s="41"/>
      <c r="O89" s="41"/>
      <c r="P89" s="41"/>
      <c r="Q89" s="33"/>
      <c r="R89" s="44"/>
      <c r="S89" s="41"/>
      <c r="T89" s="41"/>
      <c r="U89" s="41"/>
      <c r="V89" s="33"/>
      <c r="W89" s="44"/>
      <c r="X89" s="41"/>
      <c r="Y89" s="41"/>
      <c r="Z89" s="41"/>
      <c r="AA89" s="33"/>
      <c r="AB89" s="44"/>
      <c r="AC89" s="41"/>
      <c r="AD89" s="41"/>
      <c r="AE89" s="41"/>
      <c r="AF89" s="33"/>
      <c r="AG89" s="44"/>
      <c r="AH89" s="41"/>
      <c r="AI89" s="41"/>
      <c r="AJ89" s="41"/>
      <c r="AK89" s="33"/>
      <c r="AL89" s="44"/>
      <c r="AM89" s="41"/>
      <c r="AN89" s="41"/>
      <c r="AO89" s="41"/>
      <c r="AP89" s="33"/>
      <c r="AQ89" s="44"/>
      <c r="AR89" s="41"/>
      <c r="AS89" s="41"/>
      <c r="AT89" s="41"/>
      <c r="AU89" s="33"/>
      <c r="AV89" s="44"/>
      <c r="AW89" s="41"/>
      <c r="AX89" s="41"/>
      <c r="AY89" s="41"/>
      <c r="AZ89" s="33"/>
      <c r="BA89" s="44"/>
      <c r="BB89" s="41"/>
      <c r="BC89" s="41"/>
      <c r="BD89" s="41"/>
      <c r="BE89" s="33"/>
      <c r="BF89" s="44"/>
      <c r="BG89" s="41"/>
      <c r="BH89" s="41"/>
      <c r="BI89" s="41"/>
      <c r="BJ89" s="33"/>
      <c r="BK89" s="45"/>
    </row>
    <row r="90" spans="1:63">
      <c r="A90" s="6" t="s">
        <v>85</v>
      </c>
      <c r="B90" s="10" t="s">
        <v>16</v>
      </c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3"/>
    </row>
    <row r="91" spans="1:63">
      <c r="A91" s="6"/>
      <c r="B91" s="11" t="s">
        <v>39</v>
      </c>
      <c r="C91" s="44"/>
      <c r="D91" s="41"/>
      <c r="E91" s="41"/>
      <c r="F91" s="41"/>
      <c r="G91" s="33"/>
      <c r="H91" s="44"/>
      <c r="I91" s="41"/>
      <c r="J91" s="41"/>
      <c r="K91" s="41"/>
      <c r="L91" s="33"/>
      <c r="M91" s="44"/>
      <c r="N91" s="41"/>
      <c r="O91" s="41"/>
      <c r="P91" s="41"/>
      <c r="Q91" s="33"/>
      <c r="R91" s="44"/>
      <c r="S91" s="41"/>
      <c r="T91" s="41"/>
      <c r="U91" s="41"/>
      <c r="V91" s="33"/>
      <c r="W91" s="44"/>
      <c r="X91" s="41"/>
      <c r="Y91" s="41"/>
      <c r="Z91" s="41"/>
      <c r="AA91" s="33"/>
      <c r="AB91" s="44"/>
      <c r="AC91" s="41"/>
      <c r="AD91" s="41"/>
      <c r="AE91" s="41"/>
      <c r="AF91" s="33"/>
      <c r="AG91" s="44"/>
      <c r="AH91" s="41"/>
      <c r="AI91" s="41"/>
      <c r="AJ91" s="41"/>
      <c r="AK91" s="33"/>
      <c r="AL91" s="44"/>
      <c r="AM91" s="41"/>
      <c r="AN91" s="41"/>
      <c r="AO91" s="41"/>
      <c r="AP91" s="33"/>
      <c r="AQ91" s="44"/>
      <c r="AR91" s="41"/>
      <c r="AS91" s="41"/>
      <c r="AT91" s="41"/>
      <c r="AU91" s="33"/>
      <c r="AV91" s="44"/>
      <c r="AW91" s="41"/>
      <c r="AX91" s="41"/>
      <c r="AY91" s="41"/>
      <c r="AZ91" s="33"/>
      <c r="BA91" s="44"/>
      <c r="BB91" s="41"/>
      <c r="BC91" s="41"/>
      <c r="BD91" s="41"/>
      <c r="BE91" s="33"/>
      <c r="BF91" s="44"/>
      <c r="BG91" s="41"/>
      <c r="BH91" s="41"/>
      <c r="BI91" s="41"/>
      <c r="BJ91" s="33"/>
      <c r="BK91" s="45"/>
    </row>
    <row r="92" spans="1:63">
      <c r="A92" s="6"/>
      <c r="B92" s="11" t="s">
        <v>140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1.7395366133299998E-2</v>
      </c>
      <c r="I92" s="41">
        <v>0.51659799366659997</v>
      </c>
      <c r="J92" s="41">
        <v>0</v>
      </c>
      <c r="K92" s="41">
        <v>0</v>
      </c>
      <c r="L92" s="41">
        <v>1.4789232333300002E-2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0.30920936060000004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2.0023700411963996</v>
      </c>
      <c r="AW92" s="41">
        <v>5.6957907282663998</v>
      </c>
      <c r="AX92" s="41">
        <v>1.4352690427665999</v>
      </c>
      <c r="AY92" s="41">
        <v>0</v>
      </c>
      <c r="AZ92" s="41">
        <v>7.7613568386312979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0.18034181413229999</v>
      </c>
      <c r="BG92" s="41">
        <v>0.19195508513330001</v>
      </c>
      <c r="BH92" s="41">
        <v>0</v>
      </c>
      <c r="BI92" s="41">
        <v>0</v>
      </c>
      <c r="BJ92" s="41">
        <v>0.2268373447332</v>
      </c>
      <c r="BK92" s="42">
        <f t="shared" ref="BK92:BK102" si="4">SUM(C92:BJ92)</f>
        <v>18.3519128475927</v>
      </c>
    </row>
    <row r="93" spans="1:63">
      <c r="A93" s="6"/>
      <c r="B93" s="11" t="s">
        <v>141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6.1196210466100007E-2</v>
      </c>
      <c r="I93" s="41">
        <v>0.52797439433329996</v>
      </c>
      <c r="J93" s="41">
        <v>0</v>
      </c>
      <c r="K93" s="41">
        <v>0</v>
      </c>
      <c r="L93" s="41">
        <v>94.264870300766304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1.1100350066599998E-2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4.2397800000000003E-3</v>
      </c>
      <c r="AC93" s="41">
        <v>0</v>
      </c>
      <c r="AD93" s="41">
        <v>0</v>
      </c>
      <c r="AE93" s="41">
        <v>0</v>
      </c>
      <c r="AF93" s="41">
        <v>0.21139379999999999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0.28656329316570001</v>
      </c>
      <c r="AW93" s="41">
        <v>0.26842157403330003</v>
      </c>
      <c r="AX93" s="41">
        <v>0</v>
      </c>
      <c r="AY93" s="41">
        <v>0</v>
      </c>
      <c r="AZ93" s="41">
        <v>2.4085864767995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4.8186557999000002E-3</v>
      </c>
      <c r="BG93" s="41">
        <v>0</v>
      </c>
      <c r="BH93" s="41">
        <v>0</v>
      </c>
      <c r="BI93" s="41">
        <v>0</v>
      </c>
      <c r="BJ93" s="41">
        <v>0.3408004247666</v>
      </c>
      <c r="BK93" s="42">
        <f t="shared" si="4"/>
        <v>98.3899652601973</v>
      </c>
    </row>
    <row r="94" spans="1:63">
      <c r="A94" s="6"/>
      <c r="B94" s="11" t="s">
        <v>193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0.16989168413290001</v>
      </c>
      <c r="I94" s="41">
        <v>4.0147124808998997</v>
      </c>
      <c r="J94" s="41">
        <v>0</v>
      </c>
      <c r="K94" s="41">
        <v>0</v>
      </c>
      <c r="L94" s="41">
        <v>0.63479708569979998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2.2430880766599999E-2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7.9761603332999999E-3</v>
      </c>
      <c r="AC94" s="41">
        <v>0.39972734969990004</v>
      </c>
      <c r="AD94" s="41">
        <v>0</v>
      </c>
      <c r="AE94" s="41">
        <v>0</v>
      </c>
      <c r="AF94" s="41">
        <v>0.11329397609990001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0.81917430409419956</v>
      </c>
      <c r="AW94" s="41">
        <v>14.778159915065896</v>
      </c>
      <c r="AX94" s="41">
        <v>0</v>
      </c>
      <c r="AY94" s="41">
        <v>0</v>
      </c>
      <c r="AZ94" s="41">
        <v>4.678577682731901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6.6094828466299979E-2</v>
      </c>
      <c r="BG94" s="41">
        <v>0</v>
      </c>
      <c r="BH94" s="41">
        <v>0</v>
      </c>
      <c r="BI94" s="41">
        <v>0</v>
      </c>
      <c r="BJ94" s="41">
        <v>0.10967717493330001</v>
      </c>
      <c r="BK94" s="42">
        <f t="shared" si="4"/>
        <v>25.8145135229239</v>
      </c>
    </row>
    <row r="95" spans="1:63">
      <c r="A95" s="6"/>
      <c r="B95" s="11" t="s">
        <v>142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2.9077301206659998</v>
      </c>
      <c r="I95" s="41">
        <v>314.95809579983285</v>
      </c>
      <c r="J95" s="41">
        <v>0</v>
      </c>
      <c r="K95" s="41">
        <v>0</v>
      </c>
      <c r="L95" s="41">
        <v>313.67416853906622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8.4812063033100002E-2</v>
      </c>
      <c r="S95" s="41">
        <v>1.5019230998999998E-3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51.225167689499798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0.1881096539329</v>
      </c>
      <c r="AW95" s="41">
        <v>165.53101179966657</v>
      </c>
      <c r="AX95" s="41">
        <v>0</v>
      </c>
      <c r="AY95" s="41">
        <v>0</v>
      </c>
      <c r="AZ95" s="41">
        <v>1.8477056698661001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2.6349747466500002E-2</v>
      </c>
      <c r="BG95" s="41">
        <v>0</v>
      </c>
      <c r="BH95" s="41">
        <v>0</v>
      </c>
      <c r="BI95" s="41">
        <v>0</v>
      </c>
      <c r="BJ95" s="41">
        <v>9.4996353330000004E-4</v>
      </c>
      <c r="BK95" s="42">
        <f t="shared" si="4"/>
        <v>850.44560296966324</v>
      </c>
    </row>
    <row r="96" spans="1:63">
      <c r="A96" s="6"/>
      <c r="B96" s="11" t="s">
        <v>143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4.2151730366199999E-2</v>
      </c>
      <c r="I96" s="41">
        <v>399.10246416496557</v>
      </c>
      <c r="J96" s="41">
        <v>0</v>
      </c>
      <c r="K96" s="41">
        <v>0</v>
      </c>
      <c r="L96" s="41">
        <v>33.698118868166496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8.2370419999000001E-3</v>
      </c>
      <c r="S96" s="41">
        <v>115.3956877346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6.3602297099900007E-2</v>
      </c>
      <c r="AC96" s="41">
        <v>0.86718371673329997</v>
      </c>
      <c r="AD96" s="41">
        <v>0</v>
      </c>
      <c r="AE96" s="41">
        <v>0</v>
      </c>
      <c r="AF96" s="41">
        <v>22.664926167032899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0.25054033213330001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4.5973987004558978</v>
      </c>
      <c r="AW96" s="41">
        <v>175.80692063696463</v>
      </c>
      <c r="AX96" s="41">
        <v>0</v>
      </c>
      <c r="AY96" s="41">
        <v>0</v>
      </c>
      <c r="AZ96" s="41">
        <v>178.08548680709376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1.0923894044985005</v>
      </c>
      <c r="BG96" s="41">
        <v>1.5143887024</v>
      </c>
      <c r="BH96" s="41">
        <v>0</v>
      </c>
      <c r="BI96" s="41">
        <v>0</v>
      </c>
      <c r="BJ96" s="41">
        <v>3.1211647951664001</v>
      </c>
      <c r="BK96" s="42">
        <f t="shared" si="4"/>
        <v>936.31066109967651</v>
      </c>
    </row>
    <row r="97" spans="1:63">
      <c r="A97" s="6"/>
      <c r="B97" s="11" t="s">
        <v>144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0.55041878569890001</v>
      </c>
      <c r="I97" s="41">
        <v>517.27623787469838</v>
      </c>
      <c r="J97" s="41">
        <v>0</v>
      </c>
      <c r="K97" s="41">
        <v>0</v>
      </c>
      <c r="L97" s="41">
        <v>49.637292988432087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2.1175475066399999E-2</v>
      </c>
      <c r="S97" s="41">
        <v>196.94314088369998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3.3240323278661998</v>
      </c>
      <c r="AC97" s="41">
        <v>9.7355134106330983</v>
      </c>
      <c r="AD97" s="41">
        <v>0</v>
      </c>
      <c r="AE97" s="41">
        <v>0</v>
      </c>
      <c r="AF97" s="41">
        <v>49.130289682431602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2.6433456624666003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15.236852943116002</v>
      </c>
      <c r="AW97" s="41">
        <v>410.39344928802655</v>
      </c>
      <c r="AX97" s="41">
        <v>0</v>
      </c>
      <c r="AY97" s="41">
        <v>0</v>
      </c>
      <c r="AZ97" s="41">
        <v>600.42486183239384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1.0526206887646998</v>
      </c>
      <c r="BG97" s="41">
        <v>162.00186906516609</v>
      </c>
      <c r="BH97" s="41">
        <v>0</v>
      </c>
      <c r="BI97" s="41">
        <v>0</v>
      </c>
      <c r="BJ97" s="41">
        <v>11.228892850998198</v>
      </c>
      <c r="BK97" s="42">
        <f t="shared" si="4"/>
        <v>2029.5999937594584</v>
      </c>
    </row>
    <row r="98" spans="1:63">
      <c r="A98" s="6"/>
      <c r="B98" s="11" t="s">
        <v>145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0.19357905279939999</v>
      </c>
      <c r="I98" s="41">
        <v>324.29593490726563</v>
      </c>
      <c r="J98" s="41">
        <v>0</v>
      </c>
      <c r="K98" s="41">
        <v>0</v>
      </c>
      <c r="L98" s="41">
        <v>14.6964106977328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1.8772235333E-3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23.595316107033298</v>
      </c>
      <c r="AD98" s="41">
        <v>0</v>
      </c>
      <c r="AE98" s="41">
        <v>0</v>
      </c>
      <c r="AF98" s="41">
        <v>35.279721949332902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0.37169455896570003</v>
      </c>
      <c r="AW98" s="41">
        <v>266.93403265399866</v>
      </c>
      <c r="AX98" s="41">
        <v>0</v>
      </c>
      <c r="AY98" s="41">
        <v>0</v>
      </c>
      <c r="AZ98" s="41">
        <v>27.300741397597292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3.56994896999E-2</v>
      </c>
      <c r="BG98" s="41">
        <v>131.73919959519998</v>
      </c>
      <c r="BH98" s="41">
        <v>0</v>
      </c>
      <c r="BI98" s="41">
        <v>0</v>
      </c>
      <c r="BJ98" s="41">
        <v>0</v>
      </c>
      <c r="BK98" s="42">
        <f t="shared" si="4"/>
        <v>824.44420763315884</v>
      </c>
    </row>
    <row r="99" spans="1:63">
      <c r="A99" s="6"/>
      <c r="B99" s="11" t="s">
        <v>146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2.7638908117627996</v>
      </c>
      <c r="I99" s="41">
        <v>1588.693664798963</v>
      </c>
      <c r="J99" s="41">
        <v>28.084066938566597</v>
      </c>
      <c r="K99" s="41">
        <v>0</v>
      </c>
      <c r="L99" s="41">
        <v>135.23481076839761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0.50547812169910011</v>
      </c>
      <c r="S99" s="41">
        <v>304.89771557669928</v>
      </c>
      <c r="T99" s="41">
        <v>0</v>
      </c>
      <c r="U99" s="41">
        <v>8.7134304504998994</v>
      </c>
      <c r="V99" s="41">
        <v>3.6990530460333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0.102376935133</v>
      </c>
      <c r="AC99" s="41">
        <v>87.867756458199395</v>
      </c>
      <c r="AD99" s="41">
        <v>0</v>
      </c>
      <c r="AE99" s="41">
        <v>0</v>
      </c>
      <c r="AF99" s="41">
        <v>36.513561910331902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2.4129341299899996E-2</v>
      </c>
      <c r="AM99" s="41">
        <v>0</v>
      </c>
      <c r="AN99" s="41">
        <v>0</v>
      </c>
      <c r="AO99" s="41">
        <v>0</v>
      </c>
      <c r="AP99" s="41">
        <v>5.0263874300000004E-2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8.2115628979828017</v>
      </c>
      <c r="AW99" s="41">
        <v>304.85060153446159</v>
      </c>
      <c r="AX99" s="41">
        <v>4.1548557437333002</v>
      </c>
      <c r="AY99" s="41">
        <v>0</v>
      </c>
      <c r="AZ99" s="41">
        <v>132.6560991688892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2.4995743985257968</v>
      </c>
      <c r="BG99" s="41">
        <v>1.2970785011332</v>
      </c>
      <c r="BH99" s="41">
        <v>3.6099156528999004</v>
      </c>
      <c r="BI99" s="41">
        <v>0</v>
      </c>
      <c r="BJ99" s="41">
        <v>6.9698229249329007</v>
      </c>
      <c r="BK99" s="42">
        <f t="shared" si="4"/>
        <v>2661.3997098544451</v>
      </c>
    </row>
    <row r="100" spans="1:63">
      <c r="A100" s="6"/>
      <c r="B100" s="11" t="s">
        <v>138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0.20920004486579999</v>
      </c>
      <c r="I100" s="41">
        <v>849.70951532179879</v>
      </c>
      <c r="J100" s="41">
        <v>3.7658488101666006</v>
      </c>
      <c r="K100" s="41">
        <v>0</v>
      </c>
      <c r="L100" s="41">
        <v>15.352203879699598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3.5271540866500001E-2</v>
      </c>
      <c r="S100" s="41">
        <v>157.18620952016599</v>
      </c>
      <c r="T100" s="41">
        <v>0</v>
      </c>
      <c r="U100" s="41">
        <v>0</v>
      </c>
      <c r="V100" s="41">
        <v>0.10725279026659999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0.24070770666659996</v>
      </c>
      <c r="AD100" s="41">
        <v>0</v>
      </c>
      <c r="AE100" s="41">
        <v>0</v>
      </c>
      <c r="AF100" s="41">
        <v>14.162312842933302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0.9855718727303997</v>
      </c>
      <c r="AW100" s="41">
        <v>417.26983592873171</v>
      </c>
      <c r="AX100" s="41">
        <v>0</v>
      </c>
      <c r="AY100" s="41">
        <v>0</v>
      </c>
      <c r="AZ100" s="41">
        <v>70.931507787664614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0.24564389879930001</v>
      </c>
      <c r="BG100" s="41">
        <v>0</v>
      </c>
      <c r="BH100" s="41">
        <v>0</v>
      </c>
      <c r="BI100" s="41">
        <v>0</v>
      </c>
      <c r="BJ100" s="41">
        <v>0.67797561003329998</v>
      </c>
      <c r="BK100" s="42">
        <f t="shared" si="4"/>
        <v>1530.8790575553892</v>
      </c>
    </row>
    <row r="101" spans="1:63">
      <c r="A101" s="6"/>
      <c r="B101" s="11" t="s">
        <v>139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1.2555687633973003</v>
      </c>
      <c r="I101" s="41">
        <v>143.0483102126986</v>
      </c>
      <c r="J101" s="41">
        <v>42.062601759233296</v>
      </c>
      <c r="K101" s="41">
        <v>0</v>
      </c>
      <c r="L101" s="41">
        <v>6.7780236215656995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0.25006247179959995</v>
      </c>
      <c r="S101" s="41">
        <v>1.07371215E-2</v>
      </c>
      <c r="T101" s="41">
        <v>0</v>
      </c>
      <c r="U101" s="41">
        <v>10.0851323722</v>
      </c>
      <c r="V101" s="41">
        <v>0.50368489069989997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2.3356638665000002E-3</v>
      </c>
      <c r="AC101" s="41">
        <v>11.490808014333201</v>
      </c>
      <c r="AD101" s="41">
        <v>0</v>
      </c>
      <c r="AE101" s="41">
        <v>0</v>
      </c>
      <c r="AF101" s="41">
        <v>3.5914833318331003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5.4439283333000002E-3</v>
      </c>
      <c r="AM101" s="41">
        <v>0.18907266756659999</v>
      </c>
      <c r="AN101" s="41">
        <v>0</v>
      </c>
      <c r="AO101" s="41">
        <v>0</v>
      </c>
      <c r="AP101" s="41">
        <v>0.42004903809999999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6.0135778830849969</v>
      </c>
      <c r="AW101" s="41">
        <v>393.42739370572798</v>
      </c>
      <c r="AX101" s="41">
        <v>0</v>
      </c>
      <c r="AY101" s="41">
        <v>0</v>
      </c>
      <c r="AZ101" s="41">
        <v>157.88050172158523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0.7448399390642001</v>
      </c>
      <c r="BG101" s="41">
        <v>9.7581356561997996</v>
      </c>
      <c r="BH101" s="41">
        <v>0.20087664426659999</v>
      </c>
      <c r="BI101" s="41">
        <v>0</v>
      </c>
      <c r="BJ101" s="41">
        <v>1.5480880322327999</v>
      </c>
      <c r="BK101" s="42">
        <f t="shared" si="4"/>
        <v>789.26672743928862</v>
      </c>
    </row>
    <row r="102" spans="1:63">
      <c r="A102" s="6"/>
      <c r="B102" s="11" t="s">
        <v>170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0.18126594346630001</v>
      </c>
      <c r="I102" s="41">
        <v>0.28685766666660001</v>
      </c>
      <c r="J102" s="41">
        <v>0</v>
      </c>
      <c r="K102" s="41">
        <v>0</v>
      </c>
      <c r="L102" s="41">
        <v>2.5539872001330002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0.2687191743331</v>
      </c>
      <c r="S102" s="41">
        <v>0</v>
      </c>
      <c r="T102" s="41">
        <v>0</v>
      </c>
      <c r="U102" s="41">
        <v>0</v>
      </c>
      <c r="V102" s="41">
        <v>0.10714650726660001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5.24120191333E-2</v>
      </c>
      <c r="AC102" s="41">
        <v>1.0478794621665</v>
      </c>
      <c r="AD102" s="41">
        <v>0</v>
      </c>
      <c r="AE102" s="41">
        <v>0</v>
      </c>
      <c r="AF102" s="41">
        <v>34.7078049484657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4.408103247558401</v>
      </c>
      <c r="AW102" s="41">
        <v>43.444670846365305</v>
      </c>
      <c r="AX102" s="41">
        <v>0</v>
      </c>
      <c r="AY102" s="41">
        <v>0</v>
      </c>
      <c r="AZ102" s="41">
        <v>80.63216094902441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0.43481919379860007</v>
      </c>
      <c r="BG102" s="41">
        <v>2.3293031072665</v>
      </c>
      <c r="BH102" s="41">
        <v>0</v>
      </c>
      <c r="BI102" s="41">
        <v>0</v>
      </c>
      <c r="BJ102" s="41">
        <v>1.7891137455329003</v>
      </c>
      <c r="BK102" s="42">
        <f t="shared" si="4"/>
        <v>172.24424401117722</v>
      </c>
    </row>
    <row r="103" spans="1:63" s="18" customFormat="1">
      <c r="A103" s="6"/>
      <c r="B103" s="16" t="s">
        <v>92</v>
      </c>
      <c r="C103" s="48">
        <f>SUM(C92:C102)</f>
        <v>0</v>
      </c>
      <c r="D103" s="48">
        <f t="shared" ref="D103:BJ103" si="5">SUM(D92:D102)</f>
        <v>0</v>
      </c>
      <c r="E103" s="48">
        <f t="shared" si="5"/>
        <v>0</v>
      </c>
      <c r="F103" s="48">
        <f t="shared" si="5"/>
        <v>0</v>
      </c>
      <c r="G103" s="48">
        <f t="shared" si="5"/>
        <v>0</v>
      </c>
      <c r="H103" s="48">
        <f t="shared" si="5"/>
        <v>8.3522885137550009</v>
      </c>
      <c r="I103" s="48">
        <f t="shared" si="5"/>
        <v>4142.430365615789</v>
      </c>
      <c r="J103" s="48">
        <f t="shared" si="5"/>
        <v>73.912517507966498</v>
      </c>
      <c r="K103" s="48">
        <f t="shared" si="5"/>
        <v>0</v>
      </c>
      <c r="L103" s="48">
        <f t="shared" si="5"/>
        <v>666.53947318199278</v>
      </c>
      <c r="M103" s="48">
        <f t="shared" si="5"/>
        <v>0</v>
      </c>
      <c r="N103" s="48">
        <f t="shared" si="5"/>
        <v>0</v>
      </c>
      <c r="O103" s="48">
        <f t="shared" si="5"/>
        <v>0</v>
      </c>
      <c r="P103" s="48">
        <f t="shared" si="5"/>
        <v>0</v>
      </c>
      <c r="Q103" s="48">
        <f t="shared" si="5"/>
        <v>0</v>
      </c>
      <c r="R103" s="48">
        <f t="shared" si="5"/>
        <v>1.2091643431642001</v>
      </c>
      <c r="S103" s="48">
        <f t="shared" si="5"/>
        <v>774.43499275976524</v>
      </c>
      <c r="T103" s="48">
        <f t="shared" si="5"/>
        <v>0</v>
      </c>
      <c r="U103" s="48">
        <f t="shared" si="5"/>
        <v>18.7985628226999</v>
      </c>
      <c r="V103" s="48">
        <f t="shared" si="5"/>
        <v>4.4171372342663995</v>
      </c>
      <c r="W103" s="48">
        <f t="shared" si="5"/>
        <v>0</v>
      </c>
      <c r="X103" s="48">
        <f t="shared" si="5"/>
        <v>0</v>
      </c>
      <c r="Y103" s="48">
        <f t="shared" si="5"/>
        <v>0</v>
      </c>
      <c r="Z103" s="48">
        <f t="shared" si="5"/>
        <v>0</v>
      </c>
      <c r="AA103" s="48">
        <f t="shared" si="5"/>
        <v>0</v>
      </c>
      <c r="AB103" s="48">
        <f t="shared" si="5"/>
        <v>3.5569751834322001</v>
      </c>
      <c r="AC103" s="48">
        <f t="shared" si="5"/>
        <v>135.24489222546529</v>
      </c>
      <c r="AD103" s="48">
        <f t="shared" si="5"/>
        <v>0</v>
      </c>
      <c r="AE103" s="48">
        <f t="shared" si="5"/>
        <v>0</v>
      </c>
      <c r="AF103" s="48">
        <f t="shared" si="5"/>
        <v>247.59995629796109</v>
      </c>
      <c r="AG103" s="48">
        <f t="shared" si="5"/>
        <v>0</v>
      </c>
      <c r="AH103" s="48">
        <f t="shared" si="5"/>
        <v>0</v>
      </c>
      <c r="AI103" s="48">
        <f t="shared" si="5"/>
        <v>0</v>
      </c>
      <c r="AJ103" s="48">
        <f t="shared" si="5"/>
        <v>0</v>
      </c>
      <c r="AK103" s="48">
        <f t="shared" si="5"/>
        <v>0</v>
      </c>
      <c r="AL103" s="48">
        <f t="shared" si="5"/>
        <v>2.9573269633199995E-2</v>
      </c>
      <c r="AM103" s="48">
        <f t="shared" si="5"/>
        <v>3.1416276906332006</v>
      </c>
      <c r="AN103" s="48">
        <f t="shared" si="5"/>
        <v>0</v>
      </c>
      <c r="AO103" s="48">
        <f t="shared" si="5"/>
        <v>0</v>
      </c>
      <c r="AP103" s="48">
        <f t="shared" si="5"/>
        <v>0.72085324453330002</v>
      </c>
      <c r="AQ103" s="48">
        <f t="shared" si="5"/>
        <v>0</v>
      </c>
      <c r="AR103" s="48">
        <f t="shared" si="5"/>
        <v>0</v>
      </c>
      <c r="AS103" s="48">
        <f t="shared" si="5"/>
        <v>0</v>
      </c>
      <c r="AT103" s="48">
        <f t="shared" si="5"/>
        <v>0</v>
      </c>
      <c r="AU103" s="48">
        <f t="shared" si="5"/>
        <v>0</v>
      </c>
      <c r="AV103" s="48">
        <f t="shared" si="5"/>
        <v>43.120979396283396</v>
      </c>
      <c r="AW103" s="48">
        <f t="shared" si="5"/>
        <v>2198.4002886113085</v>
      </c>
      <c r="AX103" s="48">
        <f t="shared" si="5"/>
        <v>5.5901247864999002</v>
      </c>
      <c r="AY103" s="48">
        <f t="shared" si="5"/>
        <v>0</v>
      </c>
      <c r="AZ103" s="48">
        <f t="shared" si="5"/>
        <v>1264.6075863322774</v>
      </c>
      <c r="BA103" s="48">
        <f t="shared" si="5"/>
        <v>0</v>
      </c>
      <c r="BB103" s="48">
        <f t="shared" si="5"/>
        <v>0</v>
      </c>
      <c r="BC103" s="48">
        <f t="shared" si="5"/>
        <v>0</v>
      </c>
      <c r="BD103" s="48">
        <f t="shared" si="5"/>
        <v>0</v>
      </c>
      <c r="BE103" s="48">
        <f t="shared" si="5"/>
        <v>0</v>
      </c>
      <c r="BF103" s="48">
        <f t="shared" si="5"/>
        <v>6.3831920590159976</v>
      </c>
      <c r="BG103" s="48">
        <f t="shared" si="5"/>
        <v>308.83192971249895</v>
      </c>
      <c r="BH103" s="48">
        <f t="shared" si="5"/>
        <v>3.8107922971665005</v>
      </c>
      <c r="BI103" s="48">
        <f t="shared" si="5"/>
        <v>0</v>
      </c>
      <c r="BJ103" s="48">
        <f t="shared" si="5"/>
        <v>26.013322866862904</v>
      </c>
      <c r="BK103" s="43">
        <f>SUM(C103:BJ103)</f>
        <v>9937.1465959529687</v>
      </c>
    </row>
    <row r="104" spans="1:63">
      <c r="A104" s="6"/>
      <c r="B104" s="16" t="s">
        <v>83</v>
      </c>
      <c r="C104" s="44">
        <f t="shared" ref="C104:AH104" si="6">C11+C15+C83+C86+C89+C103</f>
        <v>0</v>
      </c>
      <c r="D104" s="44">
        <f t="shared" si="6"/>
        <v>361.16321166266596</v>
      </c>
      <c r="E104" s="44">
        <f t="shared" si="6"/>
        <v>0</v>
      </c>
      <c r="F104" s="44">
        <f t="shared" si="6"/>
        <v>0</v>
      </c>
      <c r="G104" s="44">
        <f t="shared" si="6"/>
        <v>0</v>
      </c>
      <c r="H104" s="44">
        <f t="shared" si="6"/>
        <v>12.220058411279602</v>
      </c>
      <c r="I104" s="44">
        <f t="shared" si="6"/>
        <v>10819.346370210573</v>
      </c>
      <c r="J104" s="44">
        <f t="shared" si="6"/>
        <v>1276.8090063284976</v>
      </c>
      <c r="K104" s="44">
        <f t="shared" si="6"/>
        <v>0</v>
      </c>
      <c r="L104" s="44">
        <f t="shared" si="6"/>
        <v>771.98333243978823</v>
      </c>
      <c r="M104" s="44">
        <f t="shared" si="6"/>
        <v>0</v>
      </c>
      <c r="N104" s="44">
        <f t="shared" si="6"/>
        <v>0</v>
      </c>
      <c r="O104" s="44">
        <f t="shared" si="6"/>
        <v>0</v>
      </c>
      <c r="P104" s="44">
        <f t="shared" si="6"/>
        <v>0</v>
      </c>
      <c r="Q104" s="44">
        <f t="shared" si="6"/>
        <v>0</v>
      </c>
      <c r="R104" s="44">
        <f t="shared" si="6"/>
        <v>1.7036534026623</v>
      </c>
      <c r="S104" s="44">
        <f t="shared" si="6"/>
        <v>910.75203694046502</v>
      </c>
      <c r="T104" s="44">
        <f t="shared" si="6"/>
        <v>27.073168723099901</v>
      </c>
      <c r="U104" s="44">
        <f t="shared" si="6"/>
        <v>18.7985628226999</v>
      </c>
      <c r="V104" s="44">
        <f t="shared" si="6"/>
        <v>5.6927551136994996</v>
      </c>
      <c r="W104" s="44">
        <f t="shared" si="6"/>
        <v>0</v>
      </c>
      <c r="X104" s="44">
        <f t="shared" si="6"/>
        <v>0</v>
      </c>
      <c r="Y104" s="44">
        <f t="shared" si="6"/>
        <v>0</v>
      </c>
      <c r="Z104" s="44">
        <f t="shared" si="6"/>
        <v>0</v>
      </c>
      <c r="AA104" s="44">
        <f t="shared" si="6"/>
        <v>0</v>
      </c>
      <c r="AB104" s="44">
        <f t="shared" si="6"/>
        <v>3.7777460421316</v>
      </c>
      <c r="AC104" s="44">
        <f t="shared" si="6"/>
        <v>220.26833258043138</v>
      </c>
      <c r="AD104" s="44">
        <f t="shared" si="6"/>
        <v>0</v>
      </c>
      <c r="AE104" s="44">
        <f t="shared" si="6"/>
        <v>0</v>
      </c>
      <c r="AF104" s="44">
        <f t="shared" si="6"/>
        <v>337.85859133475856</v>
      </c>
      <c r="AG104" s="44">
        <f t="shared" si="6"/>
        <v>0</v>
      </c>
      <c r="AH104" s="44">
        <f t="shared" si="6"/>
        <v>0</v>
      </c>
      <c r="AI104" s="44">
        <f t="shared" ref="AI104:BJ104" si="7">AI11+AI15+AI83+AI86+AI89+AI103</f>
        <v>0</v>
      </c>
      <c r="AJ104" s="44">
        <f t="shared" si="7"/>
        <v>0</v>
      </c>
      <c r="AK104" s="44">
        <f t="shared" si="7"/>
        <v>0</v>
      </c>
      <c r="AL104" s="44">
        <f t="shared" si="7"/>
        <v>5.0656762966499999E-2</v>
      </c>
      <c r="AM104" s="44">
        <f t="shared" si="7"/>
        <v>3.1416276906332006</v>
      </c>
      <c r="AN104" s="44">
        <f t="shared" si="7"/>
        <v>0</v>
      </c>
      <c r="AO104" s="44">
        <f t="shared" si="7"/>
        <v>0</v>
      </c>
      <c r="AP104" s="44">
        <f t="shared" si="7"/>
        <v>1.1845779363332001</v>
      </c>
      <c r="AQ104" s="44">
        <f t="shared" si="7"/>
        <v>0</v>
      </c>
      <c r="AR104" s="44">
        <f t="shared" si="7"/>
        <v>-1E-8</v>
      </c>
      <c r="AS104" s="44">
        <f t="shared" si="7"/>
        <v>0</v>
      </c>
      <c r="AT104" s="44">
        <f t="shared" si="7"/>
        <v>0</v>
      </c>
      <c r="AU104" s="44">
        <f t="shared" si="7"/>
        <v>0</v>
      </c>
      <c r="AV104" s="44">
        <f t="shared" si="7"/>
        <v>224.17967856877792</v>
      </c>
      <c r="AW104" s="44">
        <f t="shared" si="7"/>
        <v>4209.4539183816596</v>
      </c>
      <c r="AX104" s="44">
        <f t="shared" si="7"/>
        <v>786.86367963959992</v>
      </c>
      <c r="AY104" s="44">
        <f t="shared" si="7"/>
        <v>0</v>
      </c>
      <c r="AZ104" s="44">
        <f t="shared" si="7"/>
        <v>2894.9601757401024</v>
      </c>
      <c r="BA104" s="44">
        <f t="shared" si="7"/>
        <v>0</v>
      </c>
      <c r="BB104" s="44">
        <f t="shared" si="7"/>
        <v>0</v>
      </c>
      <c r="BC104" s="44">
        <f t="shared" si="7"/>
        <v>0</v>
      </c>
      <c r="BD104" s="44">
        <f t="shared" si="7"/>
        <v>0</v>
      </c>
      <c r="BE104" s="44">
        <f t="shared" si="7"/>
        <v>0</v>
      </c>
      <c r="BF104" s="44">
        <f t="shared" si="7"/>
        <v>37.647802537153467</v>
      </c>
      <c r="BG104" s="44">
        <f t="shared" si="7"/>
        <v>679.37825601553118</v>
      </c>
      <c r="BH104" s="44">
        <f t="shared" si="7"/>
        <v>3.8107922971665005</v>
      </c>
      <c r="BI104" s="44">
        <f t="shared" si="7"/>
        <v>0</v>
      </c>
      <c r="BJ104" s="44">
        <f t="shared" si="7"/>
        <v>100.48986105231613</v>
      </c>
      <c r="BK104" s="43">
        <f>BK11+BK15+BK83+BK86+BK89+BK103</f>
        <v>23708.607852624984</v>
      </c>
    </row>
    <row r="105" spans="1:63" ht="3.75" customHeight="1">
      <c r="A105" s="6"/>
      <c r="B105" s="17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3"/>
    </row>
    <row r="106" spans="1:63">
      <c r="A106" s="6" t="s">
        <v>1</v>
      </c>
      <c r="B106" s="7" t="s">
        <v>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3"/>
    </row>
    <row r="107" spans="1:63" s="18" customFormat="1">
      <c r="A107" s="6" t="s">
        <v>79</v>
      </c>
      <c r="B107" s="10" t="s">
        <v>2</v>
      </c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9"/>
    </row>
    <row r="108" spans="1:63" s="18" customFormat="1">
      <c r="A108" s="6"/>
      <c r="B108" s="11" t="s">
        <v>39</v>
      </c>
      <c r="C108" s="48"/>
      <c r="D108" s="49"/>
      <c r="E108" s="49"/>
      <c r="F108" s="49"/>
      <c r="G108" s="50"/>
      <c r="H108" s="48"/>
      <c r="I108" s="49"/>
      <c r="J108" s="49"/>
      <c r="K108" s="49"/>
      <c r="L108" s="50"/>
      <c r="M108" s="48"/>
      <c r="N108" s="49"/>
      <c r="O108" s="49"/>
      <c r="P108" s="49"/>
      <c r="Q108" s="50"/>
      <c r="R108" s="48"/>
      <c r="S108" s="49"/>
      <c r="T108" s="49"/>
      <c r="U108" s="49"/>
      <c r="V108" s="50"/>
      <c r="W108" s="48"/>
      <c r="X108" s="49"/>
      <c r="Y108" s="49"/>
      <c r="Z108" s="49"/>
      <c r="AA108" s="50"/>
      <c r="AB108" s="48"/>
      <c r="AC108" s="49"/>
      <c r="AD108" s="49"/>
      <c r="AE108" s="49"/>
      <c r="AF108" s="50"/>
      <c r="AG108" s="48"/>
      <c r="AH108" s="49"/>
      <c r="AI108" s="49"/>
      <c r="AJ108" s="49"/>
      <c r="AK108" s="50"/>
      <c r="AL108" s="48"/>
      <c r="AM108" s="49"/>
      <c r="AN108" s="49"/>
      <c r="AO108" s="49"/>
      <c r="AP108" s="50"/>
      <c r="AQ108" s="48"/>
      <c r="AR108" s="49"/>
      <c r="AS108" s="49"/>
      <c r="AT108" s="49"/>
      <c r="AU108" s="50"/>
      <c r="AV108" s="48"/>
      <c r="AW108" s="49"/>
      <c r="AX108" s="49"/>
      <c r="AY108" s="49"/>
      <c r="AZ108" s="50"/>
      <c r="BA108" s="48"/>
      <c r="BB108" s="49"/>
      <c r="BC108" s="49"/>
      <c r="BD108" s="49"/>
      <c r="BE108" s="50"/>
      <c r="BF108" s="48"/>
      <c r="BG108" s="49"/>
      <c r="BH108" s="49"/>
      <c r="BI108" s="49"/>
      <c r="BJ108" s="50"/>
      <c r="BK108" s="43"/>
    </row>
    <row r="109" spans="1:63" s="18" customFormat="1">
      <c r="A109" s="6"/>
      <c r="B109" s="11" t="s">
        <v>147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0.2094222109985</v>
      </c>
      <c r="I109" s="41">
        <v>0.40549671929999997</v>
      </c>
      <c r="J109" s="41">
        <v>0</v>
      </c>
      <c r="K109" s="41">
        <v>0</v>
      </c>
      <c r="L109" s="41">
        <v>5.3245339366500007E-2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2.5472213732300002E-2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5.1320874832900001E-2</v>
      </c>
      <c r="AC109" s="41">
        <v>0</v>
      </c>
      <c r="AD109" s="41">
        <v>0</v>
      </c>
      <c r="AE109" s="41">
        <v>0</v>
      </c>
      <c r="AF109" s="41">
        <v>4.4588600033300001E-2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1.7294063329999999E-4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32.138201307082753</v>
      </c>
      <c r="AW109" s="41">
        <v>4.4634774966399997E-2</v>
      </c>
      <c r="AX109" s="41">
        <v>0</v>
      </c>
      <c r="AY109" s="41">
        <v>0</v>
      </c>
      <c r="AZ109" s="41">
        <v>1.0579680277986998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8.6627275508983193</v>
      </c>
      <c r="BG109" s="41">
        <v>1.1770261000000001E-3</v>
      </c>
      <c r="BH109" s="41">
        <v>0</v>
      </c>
      <c r="BI109" s="41">
        <v>0</v>
      </c>
      <c r="BJ109" s="41">
        <v>4.9141401966599996E-2</v>
      </c>
      <c r="BK109" s="42">
        <f t="shared" ref="BK109" si="8">SUM(C109:BJ109)</f>
        <v>42.743568987709573</v>
      </c>
    </row>
    <row r="110" spans="1:63" s="18" customFormat="1">
      <c r="A110" s="6"/>
      <c r="B110" s="11" t="s">
        <v>88</v>
      </c>
      <c r="C110" s="48">
        <f>SUM(C109)</f>
        <v>0</v>
      </c>
      <c r="D110" s="48">
        <f t="shared" ref="D110:BK110" si="9">SUM(D109)</f>
        <v>0</v>
      </c>
      <c r="E110" s="48">
        <f t="shared" si="9"/>
        <v>0</v>
      </c>
      <c r="F110" s="48">
        <f t="shared" si="9"/>
        <v>0</v>
      </c>
      <c r="G110" s="48">
        <f t="shared" si="9"/>
        <v>0</v>
      </c>
      <c r="H110" s="48">
        <f t="shared" si="9"/>
        <v>0.2094222109985</v>
      </c>
      <c r="I110" s="48">
        <f t="shared" si="9"/>
        <v>0.40549671929999997</v>
      </c>
      <c r="J110" s="48">
        <f t="shared" si="9"/>
        <v>0</v>
      </c>
      <c r="K110" s="48">
        <f t="shared" si="9"/>
        <v>0</v>
      </c>
      <c r="L110" s="48">
        <f t="shared" si="9"/>
        <v>5.3245339366500007E-2</v>
      </c>
      <c r="M110" s="48">
        <f t="shared" si="9"/>
        <v>0</v>
      </c>
      <c r="N110" s="48">
        <f t="shared" si="9"/>
        <v>0</v>
      </c>
      <c r="O110" s="48">
        <f t="shared" si="9"/>
        <v>0</v>
      </c>
      <c r="P110" s="48">
        <f t="shared" si="9"/>
        <v>0</v>
      </c>
      <c r="Q110" s="48">
        <f t="shared" si="9"/>
        <v>0</v>
      </c>
      <c r="R110" s="48">
        <f t="shared" si="9"/>
        <v>2.5472213732300002E-2</v>
      </c>
      <c r="S110" s="48">
        <f t="shared" si="9"/>
        <v>0</v>
      </c>
      <c r="T110" s="48">
        <f t="shared" si="9"/>
        <v>0</v>
      </c>
      <c r="U110" s="48">
        <f t="shared" si="9"/>
        <v>0</v>
      </c>
      <c r="V110" s="48">
        <f t="shared" si="9"/>
        <v>0</v>
      </c>
      <c r="W110" s="48">
        <f t="shared" si="9"/>
        <v>0</v>
      </c>
      <c r="X110" s="48">
        <f t="shared" si="9"/>
        <v>0</v>
      </c>
      <c r="Y110" s="48">
        <f t="shared" si="9"/>
        <v>0</v>
      </c>
      <c r="Z110" s="48">
        <f t="shared" si="9"/>
        <v>0</v>
      </c>
      <c r="AA110" s="48">
        <f t="shared" si="9"/>
        <v>0</v>
      </c>
      <c r="AB110" s="48">
        <f t="shared" si="9"/>
        <v>5.1320874832900001E-2</v>
      </c>
      <c r="AC110" s="48">
        <f t="shared" si="9"/>
        <v>0</v>
      </c>
      <c r="AD110" s="48">
        <f t="shared" si="9"/>
        <v>0</v>
      </c>
      <c r="AE110" s="48">
        <f t="shared" si="9"/>
        <v>0</v>
      </c>
      <c r="AF110" s="48">
        <f t="shared" si="9"/>
        <v>4.4588600033300001E-2</v>
      </c>
      <c r="AG110" s="48">
        <f t="shared" si="9"/>
        <v>0</v>
      </c>
      <c r="AH110" s="48">
        <f t="shared" si="9"/>
        <v>0</v>
      </c>
      <c r="AI110" s="48">
        <f t="shared" si="9"/>
        <v>0</v>
      </c>
      <c r="AJ110" s="48">
        <f t="shared" si="9"/>
        <v>0</v>
      </c>
      <c r="AK110" s="48">
        <f t="shared" si="9"/>
        <v>0</v>
      </c>
      <c r="AL110" s="48">
        <f t="shared" si="9"/>
        <v>1.7294063329999999E-4</v>
      </c>
      <c r="AM110" s="48">
        <f t="shared" si="9"/>
        <v>0</v>
      </c>
      <c r="AN110" s="48">
        <f t="shared" si="9"/>
        <v>0</v>
      </c>
      <c r="AO110" s="48">
        <f t="shared" si="9"/>
        <v>0</v>
      </c>
      <c r="AP110" s="48">
        <f t="shared" si="9"/>
        <v>0</v>
      </c>
      <c r="AQ110" s="48">
        <f t="shared" si="9"/>
        <v>0</v>
      </c>
      <c r="AR110" s="48">
        <f t="shared" si="9"/>
        <v>0</v>
      </c>
      <c r="AS110" s="48">
        <f t="shared" si="9"/>
        <v>0</v>
      </c>
      <c r="AT110" s="48">
        <f t="shared" si="9"/>
        <v>0</v>
      </c>
      <c r="AU110" s="48">
        <f t="shared" si="9"/>
        <v>0</v>
      </c>
      <c r="AV110" s="48">
        <f>SUM(AV109)</f>
        <v>32.138201307082753</v>
      </c>
      <c r="AW110" s="48">
        <f t="shared" si="9"/>
        <v>4.4634774966399997E-2</v>
      </c>
      <c r="AX110" s="48">
        <f t="shared" si="9"/>
        <v>0</v>
      </c>
      <c r="AY110" s="48">
        <f t="shared" si="9"/>
        <v>0</v>
      </c>
      <c r="AZ110" s="48">
        <f t="shared" si="9"/>
        <v>1.0579680277986998</v>
      </c>
      <c r="BA110" s="48">
        <f t="shared" si="9"/>
        <v>0</v>
      </c>
      <c r="BB110" s="48">
        <f t="shared" si="9"/>
        <v>0</v>
      </c>
      <c r="BC110" s="48">
        <f t="shared" si="9"/>
        <v>0</v>
      </c>
      <c r="BD110" s="48">
        <f t="shared" si="9"/>
        <v>0</v>
      </c>
      <c r="BE110" s="48">
        <f t="shared" si="9"/>
        <v>0</v>
      </c>
      <c r="BF110" s="48">
        <f t="shared" si="9"/>
        <v>8.6627275508983193</v>
      </c>
      <c r="BG110" s="48">
        <f t="shared" si="9"/>
        <v>1.1770261000000001E-3</v>
      </c>
      <c r="BH110" s="48">
        <f t="shared" si="9"/>
        <v>0</v>
      </c>
      <c r="BI110" s="48">
        <f t="shared" si="9"/>
        <v>0</v>
      </c>
      <c r="BJ110" s="48">
        <f t="shared" si="9"/>
        <v>4.9141401966599996E-2</v>
      </c>
      <c r="BK110" s="43">
        <f t="shared" si="9"/>
        <v>42.743568987709573</v>
      </c>
    </row>
    <row r="111" spans="1:63">
      <c r="A111" s="6" t="s">
        <v>80</v>
      </c>
      <c r="B111" s="10" t="s">
        <v>17</v>
      </c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3"/>
    </row>
    <row r="112" spans="1:63">
      <c r="A112" s="6"/>
      <c r="B112" s="11" t="s">
        <v>39</v>
      </c>
      <c r="C112" s="44"/>
      <c r="D112" s="41"/>
      <c r="E112" s="41"/>
      <c r="F112" s="41"/>
      <c r="G112" s="33"/>
      <c r="H112" s="44"/>
      <c r="I112" s="41"/>
      <c r="J112" s="41"/>
      <c r="K112" s="41"/>
      <c r="L112" s="33"/>
      <c r="M112" s="44"/>
      <c r="N112" s="41"/>
      <c r="O112" s="41"/>
      <c r="P112" s="41"/>
      <c r="Q112" s="33"/>
      <c r="R112" s="44"/>
      <c r="S112" s="41"/>
      <c r="T112" s="41"/>
      <c r="U112" s="41"/>
      <c r="V112" s="33"/>
      <c r="W112" s="44"/>
      <c r="X112" s="41"/>
      <c r="Y112" s="41"/>
      <c r="Z112" s="41"/>
      <c r="AA112" s="33"/>
      <c r="AB112" s="44"/>
      <c r="AC112" s="41"/>
      <c r="AD112" s="41"/>
      <c r="AE112" s="41"/>
      <c r="AF112" s="33"/>
      <c r="AG112" s="44"/>
      <c r="AH112" s="41"/>
      <c r="AI112" s="41"/>
      <c r="AJ112" s="41"/>
      <c r="AK112" s="33"/>
      <c r="AL112" s="44"/>
      <c r="AM112" s="41"/>
      <c r="AN112" s="41"/>
      <c r="AO112" s="41"/>
      <c r="AP112" s="33"/>
      <c r="AQ112" s="44"/>
      <c r="AR112" s="41"/>
      <c r="AS112" s="41"/>
      <c r="AT112" s="41"/>
      <c r="AU112" s="33"/>
      <c r="AV112" s="44"/>
      <c r="AW112" s="41"/>
      <c r="AX112" s="41"/>
      <c r="AY112" s="41"/>
      <c r="AZ112" s="33"/>
      <c r="BA112" s="44"/>
      <c r="BB112" s="41"/>
      <c r="BC112" s="41"/>
      <c r="BD112" s="41"/>
      <c r="BE112" s="33"/>
      <c r="BF112" s="44"/>
      <c r="BG112" s="41"/>
      <c r="BH112" s="41"/>
      <c r="BI112" s="41"/>
      <c r="BJ112" s="33"/>
      <c r="BK112" s="45"/>
    </row>
    <row r="113" spans="1:63">
      <c r="A113" s="6"/>
      <c r="B113" s="11" t="s">
        <v>148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1.1614826489897001</v>
      </c>
      <c r="I113" s="41">
        <v>1.6368867300998</v>
      </c>
      <c r="J113" s="41">
        <v>0</v>
      </c>
      <c r="K113" s="41">
        <v>0</v>
      </c>
      <c r="L113" s="41">
        <v>7.3060248551321001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0.17957872626299995</v>
      </c>
      <c r="S113" s="41">
        <v>0</v>
      </c>
      <c r="T113" s="41">
        <v>0</v>
      </c>
      <c r="U113" s="41">
        <v>0</v>
      </c>
      <c r="V113" s="41">
        <v>2.0569860866599995E-2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0.2312945407327</v>
      </c>
      <c r="AC113" s="41">
        <v>1.8897648285998998</v>
      </c>
      <c r="AD113" s="41">
        <v>0</v>
      </c>
      <c r="AE113" s="41">
        <v>0</v>
      </c>
      <c r="AF113" s="41">
        <v>11.8602019535991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0.16077848026659999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42.772743227655319</v>
      </c>
      <c r="AW113" s="41">
        <v>4.4019364044314999</v>
      </c>
      <c r="AX113" s="41">
        <v>1.4486679419999999</v>
      </c>
      <c r="AY113" s="41">
        <v>0</v>
      </c>
      <c r="AZ113" s="41">
        <v>35.791051725992503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7.2111875752706078</v>
      </c>
      <c r="BG113" s="41">
        <v>6.0085262966299999E-2</v>
      </c>
      <c r="BH113" s="41">
        <v>0</v>
      </c>
      <c r="BI113" s="41">
        <v>0</v>
      </c>
      <c r="BJ113" s="41">
        <v>1.7786541864996004</v>
      </c>
      <c r="BK113" s="42">
        <f t="shared" ref="BK113:BK120" si="10">SUM(C113:BJ113)</f>
        <v>117.91090894936532</v>
      </c>
    </row>
    <row r="114" spans="1:63">
      <c r="A114" s="6"/>
      <c r="B114" s="11" t="s">
        <v>164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3.0112545698655002</v>
      </c>
      <c r="I114" s="41">
        <v>308.95237121116617</v>
      </c>
      <c r="J114" s="41">
        <v>0</v>
      </c>
      <c r="K114" s="41">
        <v>0</v>
      </c>
      <c r="L114" s="41">
        <v>53.0748982909993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2.4847934366400003E-2</v>
      </c>
      <c r="S114" s="41">
        <v>0.1095967131666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5.1166832399899997E-2</v>
      </c>
      <c r="AC114" s="41">
        <v>0.55469567713330004</v>
      </c>
      <c r="AD114" s="41">
        <v>0</v>
      </c>
      <c r="AE114" s="41">
        <v>0</v>
      </c>
      <c r="AF114" s="41">
        <v>0.64322985003330002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1.2116501371304</v>
      </c>
      <c r="AW114" s="41">
        <v>34.647940678132606</v>
      </c>
      <c r="AX114" s="41">
        <v>0</v>
      </c>
      <c r="AY114" s="41">
        <v>0</v>
      </c>
      <c r="AZ114" s="41">
        <v>84.90881815669583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9.1673676199600013E-2</v>
      </c>
      <c r="BG114" s="41">
        <v>4.9637454192998005</v>
      </c>
      <c r="BH114" s="41">
        <v>0</v>
      </c>
      <c r="BI114" s="41">
        <v>0</v>
      </c>
      <c r="BJ114" s="41">
        <v>4.0532118995662998</v>
      </c>
      <c r="BK114" s="42">
        <f t="shared" si="10"/>
        <v>496.29910104615499</v>
      </c>
    </row>
    <row r="115" spans="1:63">
      <c r="A115" s="6"/>
      <c r="B115" s="11" t="s">
        <v>183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6.4415874299199996E-2</v>
      </c>
      <c r="I115" s="41">
        <v>0.37743641989999999</v>
      </c>
      <c r="J115" s="41">
        <v>0</v>
      </c>
      <c r="K115" s="41">
        <v>0</v>
      </c>
      <c r="L115" s="41">
        <v>0.61847104113319995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4.8994446660000004E-4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9.4941089332999992E-3</v>
      </c>
      <c r="AC115" s="41">
        <v>0</v>
      </c>
      <c r="AD115" s="41">
        <v>0</v>
      </c>
      <c r="AE115" s="41">
        <v>0</v>
      </c>
      <c r="AF115" s="41">
        <v>4.5259994166600002E-2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3.4644547836538999</v>
      </c>
      <c r="AW115" s="41">
        <v>4.4601769652994996</v>
      </c>
      <c r="AX115" s="41">
        <v>0</v>
      </c>
      <c r="AY115" s="41">
        <v>0</v>
      </c>
      <c r="AZ115" s="41">
        <v>23.8241316914953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0.21206368053130004</v>
      </c>
      <c r="BG115" s="41">
        <v>0</v>
      </c>
      <c r="BH115" s="41">
        <v>0</v>
      </c>
      <c r="BI115" s="41">
        <v>0</v>
      </c>
      <c r="BJ115" s="41">
        <v>0.55241547806640001</v>
      </c>
      <c r="BK115" s="42">
        <f t="shared" si="10"/>
        <v>33.628809981945302</v>
      </c>
    </row>
    <row r="116" spans="1:63">
      <c r="A116" s="6"/>
      <c r="B116" s="11" t="s">
        <v>149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0.56995516849609984</v>
      </c>
      <c r="I116" s="41">
        <v>150.64332859929979</v>
      </c>
      <c r="J116" s="41">
        <v>0</v>
      </c>
      <c r="K116" s="41">
        <v>0</v>
      </c>
      <c r="L116" s="41">
        <v>0.60012919569979994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9.3977587231499973E-2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2.52511791665E-2</v>
      </c>
      <c r="AC116" s="41">
        <v>1.4384874981333</v>
      </c>
      <c r="AD116" s="41">
        <v>0</v>
      </c>
      <c r="AE116" s="41">
        <v>0</v>
      </c>
      <c r="AF116" s="41">
        <v>1.8025791275332002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1.1223241000000001E-3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28.05</v>
      </c>
      <c r="AW116" s="41">
        <v>67.3687495174986</v>
      </c>
      <c r="AX116" s="41">
        <v>0</v>
      </c>
      <c r="AY116" s="41">
        <v>0</v>
      </c>
      <c r="AZ116" s="41">
        <v>4.0747562217651998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6.2148258458136194</v>
      </c>
      <c r="BG116" s="41">
        <v>0.1188320642997</v>
      </c>
      <c r="BH116" s="41">
        <v>0</v>
      </c>
      <c r="BI116" s="41">
        <v>0</v>
      </c>
      <c r="BJ116" s="41">
        <v>0.10735199289979999</v>
      </c>
      <c r="BK116" s="42">
        <f t="shared" si="10"/>
        <v>261.1093463219371</v>
      </c>
    </row>
    <row r="117" spans="1:63">
      <c r="A117" s="6"/>
      <c r="B117" s="11" t="s">
        <v>185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9.6789992932499985E-2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1.2695909399500003E-2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1.2695095E-2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3.8033725337149988</v>
      </c>
      <c r="AW117" s="41">
        <v>0.29621913333320005</v>
      </c>
      <c r="AX117" s="41">
        <v>0</v>
      </c>
      <c r="AY117" s="41">
        <v>0</v>
      </c>
      <c r="AZ117" s="41">
        <v>15.229973276028709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0.35825161636259983</v>
      </c>
      <c r="BG117" s="41">
        <v>0</v>
      </c>
      <c r="BH117" s="41">
        <v>0</v>
      </c>
      <c r="BI117" s="41">
        <v>0</v>
      </c>
      <c r="BJ117" s="41">
        <v>3.6976429461332003</v>
      </c>
      <c r="BK117" s="42">
        <f t="shared" si="10"/>
        <v>23.507640502904707</v>
      </c>
    </row>
    <row r="118" spans="1:63">
      <c r="A118" s="6"/>
      <c r="B118" s="11" t="s">
        <v>186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0.1025899211327</v>
      </c>
      <c r="I118" s="41">
        <v>0</v>
      </c>
      <c r="J118" s="41">
        <v>0</v>
      </c>
      <c r="K118" s="41">
        <v>0</v>
      </c>
      <c r="L118" s="41">
        <v>0.18309086666659999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0.16285932589920005</v>
      </c>
      <c r="S118" s="41">
        <v>0</v>
      </c>
      <c r="T118" s="41">
        <v>0</v>
      </c>
      <c r="U118" s="41">
        <v>0</v>
      </c>
      <c r="V118" s="41">
        <v>0.20139995333319999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9.4466197547319446</v>
      </c>
      <c r="AW118" s="41">
        <v>1.072795905</v>
      </c>
      <c r="AX118" s="41">
        <v>0</v>
      </c>
      <c r="AY118" s="41">
        <v>0</v>
      </c>
      <c r="AZ118" s="41">
        <v>27.388787261066472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7.1639823744328579</v>
      </c>
      <c r="BG118" s="41">
        <v>0</v>
      </c>
      <c r="BH118" s="41">
        <v>0</v>
      </c>
      <c r="BI118" s="41">
        <v>0</v>
      </c>
      <c r="BJ118" s="41">
        <v>6.9935429250000025</v>
      </c>
      <c r="BK118" s="42">
        <f t="shared" si="10"/>
        <v>52.715668287262972</v>
      </c>
    </row>
    <row r="119" spans="1:63">
      <c r="A119" s="6"/>
      <c r="B119" s="11" t="s">
        <v>187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8.8477920299400006E-2</v>
      </c>
      <c r="I119" s="41">
        <v>0</v>
      </c>
      <c r="J119" s="41">
        <v>0</v>
      </c>
      <c r="K119" s="41">
        <v>0</v>
      </c>
      <c r="L119" s="41">
        <v>9.6276333333200001E-2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8.1834878330000003E-3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2.351980205622298</v>
      </c>
      <c r="AW119" s="41">
        <v>1.2715323133332002</v>
      </c>
      <c r="AX119" s="41">
        <v>0</v>
      </c>
      <c r="AY119" s="41">
        <v>0</v>
      </c>
      <c r="AZ119" s="41">
        <v>11.348995612763499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0.56144365886369996</v>
      </c>
      <c r="BG119" s="41">
        <v>0</v>
      </c>
      <c r="BH119" s="41">
        <v>0</v>
      </c>
      <c r="BI119" s="41">
        <v>0</v>
      </c>
      <c r="BJ119" s="41">
        <v>0.28681179999969997</v>
      </c>
      <c r="BK119" s="42">
        <f t="shared" si="10"/>
        <v>16.013701332047997</v>
      </c>
    </row>
    <row r="120" spans="1:63">
      <c r="A120" s="6"/>
      <c r="B120" s="11" t="s">
        <v>184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0.16691542569920001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3.6282334666200004E-2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12.845781835996764</v>
      </c>
      <c r="AW120" s="41">
        <v>0.73654798859970005</v>
      </c>
      <c r="AX120" s="41">
        <v>0</v>
      </c>
      <c r="AY120" s="41">
        <v>0</v>
      </c>
      <c r="AZ120" s="41">
        <v>20.25879938402948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1.5266389881905986</v>
      </c>
      <c r="BG120" s="41">
        <v>0.16992682073330001</v>
      </c>
      <c r="BH120" s="41">
        <v>0</v>
      </c>
      <c r="BI120" s="41">
        <v>0</v>
      </c>
      <c r="BJ120" s="41">
        <v>0.16992682073330001</v>
      </c>
      <c r="BK120" s="42">
        <f t="shared" si="10"/>
        <v>35.910819598648544</v>
      </c>
    </row>
    <row r="121" spans="1:63" s="18" customFormat="1">
      <c r="A121" s="6"/>
      <c r="B121" s="16" t="s">
        <v>89</v>
      </c>
      <c r="C121" s="48">
        <f>SUM(C113:C120)</f>
        <v>0</v>
      </c>
      <c r="D121" s="48">
        <f t="shared" ref="D121:BK121" si="11">SUM(D113:D120)</f>
        <v>0</v>
      </c>
      <c r="E121" s="48">
        <f t="shared" si="11"/>
        <v>0</v>
      </c>
      <c r="F121" s="48">
        <f t="shared" si="11"/>
        <v>0</v>
      </c>
      <c r="G121" s="48">
        <f t="shared" si="11"/>
        <v>0</v>
      </c>
      <c r="H121" s="48">
        <f t="shared" si="11"/>
        <v>5.2618815217143</v>
      </c>
      <c r="I121" s="48">
        <f t="shared" si="11"/>
        <v>461.6100229604657</v>
      </c>
      <c r="J121" s="48">
        <f t="shared" si="11"/>
        <v>0</v>
      </c>
      <c r="K121" s="48">
        <f t="shared" si="11"/>
        <v>0</v>
      </c>
      <c r="L121" s="48">
        <f t="shared" si="11"/>
        <v>61.878890582964203</v>
      </c>
      <c r="M121" s="48">
        <f t="shared" si="11"/>
        <v>0</v>
      </c>
      <c r="N121" s="48">
        <f t="shared" si="11"/>
        <v>0</v>
      </c>
      <c r="O121" s="48">
        <f t="shared" si="11"/>
        <v>0</v>
      </c>
      <c r="P121" s="48">
        <f t="shared" si="11"/>
        <v>0</v>
      </c>
      <c r="Q121" s="48">
        <f t="shared" si="11"/>
        <v>0</v>
      </c>
      <c r="R121" s="48">
        <f t="shared" si="11"/>
        <v>0.51891525012539996</v>
      </c>
      <c r="S121" s="48">
        <f t="shared" si="11"/>
        <v>0.1095967131666</v>
      </c>
      <c r="T121" s="48">
        <f t="shared" si="11"/>
        <v>0</v>
      </c>
      <c r="U121" s="48">
        <f t="shared" si="11"/>
        <v>0</v>
      </c>
      <c r="V121" s="48">
        <f t="shared" si="11"/>
        <v>0.2219698141998</v>
      </c>
      <c r="W121" s="48">
        <f t="shared" si="11"/>
        <v>0</v>
      </c>
      <c r="X121" s="48">
        <f t="shared" si="11"/>
        <v>0</v>
      </c>
      <c r="Y121" s="48">
        <f t="shared" si="11"/>
        <v>0</v>
      </c>
      <c r="Z121" s="48">
        <f t="shared" si="11"/>
        <v>0</v>
      </c>
      <c r="AA121" s="48">
        <f t="shared" si="11"/>
        <v>0</v>
      </c>
      <c r="AB121" s="48">
        <f t="shared" si="11"/>
        <v>0.31720666123239999</v>
      </c>
      <c r="AC121" s="48">
        <f t="shared" si="11"/>
        <v>3.8829480038664999</v>
      </c>
      <c r="AD121" s="48">
        <f t="shared" si="11"/>
        <v>0</v>
      </c>
      <c r="AE121" s="48">
        <f t="shared" si="11"/>
        <v>0</v>
      </c>
      <c r="AF121" s="48">
        <f t="shared" si="11"/>
        <v>14.3512709253322</v>
      </c>
      <c r="AG121" s="48">
        <f t="shared" si="11"/>
        <v>0</v>
      </c>
      <c r="AH121" s="48">
        <f t="shared" si="11"/>
        <v>0</v>
      </c>
      <c r="AI121" s="48">
        <f t="shared" si="11"/>
        <v>0</v>
      </c>
      <c r="AJ121" s="48">
        <f t="shared" si="11"/>
        <v>0</v>
      </c>
      <c r="AK121" s="48">
        <f t="shared" si="11"/>
        <v>0</v>
      </c>
      <c r="AL121" s="48">
        <f t="shared" si="11"/>
        <v>1.3817419100000001E-2</v>
      </c>
      <c r="AM121" s="48">
        <f t="shared" si="11"/>
        <v>0</v>
      </c>
      <c r="AN121" s="48">
        <f t="shared" si="11"/>
        <v>0</v>
      </c>
      <c r="AO121" s="48">
        <f t="shared" si="11"/>
        <v>0</v>
      </c>
      <c r="AP121" s="48">
        <f t="shared" si="11"/>
        <v>0.16077848026659999</v>
      </c>
      <c r="AQ121" s="48">
        <f t="shared" si="11"/>
        <v>0</v>
      </c>
      <c r="AR121" s="48">
        <f t="shared" si="11"/>
        <v>0</v>
      </c>
      <c r="AS121" s="48">
        <f t="shared" si="11"/>
        <v>0</v>
      </c>
      <c r="AT121" s="48">
        <f t="shared" si="11"/>
        <v>0</v>
      </c>
      <c r="AU121" s="48">
        <f t="shared" si="11"/>
        <v>0</v>
      </c>
      <c r="AV121" s="48">
        <f t="shared" si="11"/>
        <v>103.94660247850562</v>
      </c>
      <c r="AW121" s="48">
        <f t="shared" si="11"/>
        <v>114.2558989056283</v>
      </c>
      <c r="AX121" s="48">
        <f t="shared" si="11"/>
        <v>1.4486679419999999</v>
      </c>
      <c r="AY121" s="48">
        <f t="shared" si="11"/>
        <v>0</v>
      </c>
      <c r="AZ121" s="48">
        <f t="shared" si="11"/>
        <v>222.82531332983703</v>
      </c>
      <c r="BA121" s="48">
        <f t="shared" si="11"/>
        <v>0</v>
      </c>
      <c r="BB121" s="48">
        <f t="shared" si="11"/>
        <v>0</v>
      </c>
      <c r="BC121" s="48">
        <f t="shared" si="11"/>
        <v>0</v>
      </c>
      <c r="BD121" s="48">
        <f t="shared" si="11"/>
        <v>0</v>
      </c>
      <c r="BE121" s="48">
        <f t="shared" si="11"/>
        <v>0</v>
      </c>
      <c r="BF121" s="48">
        <f t="shared" si="11"/>
        <v>23.34006741566488</v>
      </c>
      <c r="BG121" s="48">
        <f t="shared" si="11"/>
        <v>5.312589567299101</v>
      </c>
      <c r="BH121" s="48">
        <f t="shared" si="11"/>
        <v>0</v>
      </c>
      <c r="BI121" s="48">
        <f t="shared" si="11"/>
        <v>0</v>
      </c>
      <c r="BJ121" s="48">
        <f t="shared" si="11"/>
        <v>17.639558048898301</v>
      </c>
      <c r="BK121" s="48">
        <f t="shared" si="11"/>
        <v>1037.0959960202667</v>
      </c>
    </row>
    <row r="122" spans="1:63">
      <c r="A122" s="6"/>
      <c r="B122" s="16" t="s">
        <v>87</v>
      </c>
      <c r="C122" s="44">
        <f t="shared" ref="C122:BK122" si="12">C110+C121</f>
        <v>0</v>
      </c>
      <c r="D122" s="44">
        <f t="shared" si="12"/>
        <v>0</v>
      </c>
      <c r="E122" s="44">
        <f t="shared" si="12"/>
        <v>0</v>
      </c>
      <c r="F122" s="44">
        <f t="shared" si="12"/>
        <v>0</v>
      </c>
      <c r="G122" s="44">
        <f t="shared" si="12"/>
        <v>0</v>
      </c>
      <c r="H122" s="44">
        <f t="shared" si="12"/>
        <v>5.4713037327127996</v>
      </c>
      <c r="I122" s="44">
        <f t="shared" si="12"/>
        <v>462.0155196797657</v>
      </c>
      <c r="J122" s="44">
        <f t="shared" si="12"/>
        <v>0</v>
      </c>
      <c r="K122" s="44">
        <f t="shared" si="12"/>
        <v>0</v>
      </c>
      <c r="L122" s="44">
        <f t="shared" si="12"/>
        <v>61.932135922330701</v>
      </c>
      <c r="M122" s="44">
        <f t="shared" si="12"/>
        <v>0</v>
      </c>
      <c r="N122" s="44">
        <f t="shared" si="12"/>
        <v>0</v>
      </c>
      <c r="O122" s="44">
        <f t="shared" si="12"/>
        <v>0</v>
      </c>
      <c r="P122" s="44">
        <f t="shared" si="12"/>
        <v>0</v>
      </c>
      <c r="Q122" s="44">
        <f t="shared" si="12"/>
        <v>0</v>
      </c>
      <c r="R122" s="44">
        <f t="shared" si="12"/>
        <v>0.54438746385769998</v>
      </c>
      <c r="S122" s="44">
        <f t="shared" si="12"/>
        <v>0.1095967131666</v>
      </c>
      <c r="T122" s="44">
        <f t="shared" si="12"/>
        <v>0</v>
      </c>
      <c r="U122" s="44">
        <f t="shared" si="12"/>
        <v>0</v>
      </c>
      <c r="V122" s="44">
        <f t="shared" si="12"/>
        <v>0.2219698141998</v>
      </c>
      <c r="W122" s="44">
        <f t="shared" si="12"/>
        <v>0</v>
      </c>
      <c r="X122" s="44">
        <f t="shared" si="12"/>
        <v>0</v>
      </c>
      <c r="Y122" s="44">
        <f t="shared" si="12"/>
        <v>0</v>
      </c>
      <c r="Z122" s="44">
        <f t="shared" si="12"/>
        <v>0</v>
      </c>
      <c r="AA122" s="44">
        <f t="shared" si="12"/>
        <v>0</v>
      </c>
      <c r="AB122" s="44">
        <f t="shared" si="12"/>
        <v>0.36852753606529998</v>
      </c>
      <c r="AC122" s="44">
        <f t="shared" si="12"/>
        <v>3.8829480038664999</v>
      </c>
      <c r="AD122" s="44">
        <f t="shared" si="12"/>
        <v>0</v>
      </c>
      <c r="AE122" s="44">
        <f t="shared" si="12"/>
        <v>0</v>
      </c>
      <c r="AF122" s="44">
        <f t="shared" si="12"/>
        <v>14.3958595253655</v>
      </c>
      <c r="AG122" s="44">
        <f t="shared" si="12"/>
        <v>0</v>
      </c>
      <c r="AH122" s="44">
        <f t="shared" si="12"/>
        <v>0</v>
      </c>
      <c r="AI122" s="44">
        <f t="shared" si="12"/>
        <v>0</v>
      </c>
      <c r="AJ122" s="44">
        <f t="shared" si="12"/>
        <v>0</v>
      </c>
      <c r="AK122" s="44">
        <f t="shared" si="12"/>
        <v>0</v>
      </c>
      <c r="AL122" s="44">
        <f t="shared" si="12"/>
        <v>1.39903597333E-2</v>
      </c>
      <c r="AM122" s="44">
        <f t="shared" si="12"/>
        <v>0</v>
      </c>
      <c r="AN122" s="44">
        <f t="shared" si="12"/>
        <v>0</v>
      </c>
      <c r="AO122" s="44">
        <f t="shared" si="12"/>
        <v>0</v>
      </c>
      <c r="AP122" s="44">
        <f t="shared" si="12"/>
        <v>0.16077848026659999</v>
      </c>
      <c r="AQ122" s="44">
        <f t="shared" si="12"/>
        <v>0</v>
      </c>
      <c r="AR122" s="44">
        <f t="shared" si="12"/>
        <v>0</v>
      </c>
      <c r="AS122" s="44">
        <f t="shared" si="12"/>
        <v>0</v>
      </c>
      <c r="AT122" s="44">
        <f t="shared" si="12"/>
        <v>0</v>
      </c>
      <c r="AU122" s="44">
        <f t="shared" si="12"/>
        <v>0</v>
      </c>
      <c r="AV122" s="44">
        <f t="shared" si="12"/>
        <v>136.08480378558838</v>
      </c>
      <c r="AW122" s="44">
        <f t="shared" si="12"/>
        <v>114.3005336805947</v>
      </c>
      <c r="AX122" s="44">
        <f t="shared" si="12"/>
        <v>1.4486679419999999</v>
      </c>
      <c r="AY122" s="44">
        <f t="shared" si="12"/>
        <v>0</v>
      </c>
      <c r="AZ122" s="44">
        <f t="shared" si="12"/>
        <v>223.88328135763572</v>
      </c>
      <c r="BA122" s="44">
        <f t="shared" si="12"/>
        <v>0</v>
      </c>
      <c r="BB122" s="44">
        <f t="shared" si="12"/>
        <v>0</v>
      </c>
      <c r="BC122" s="44">
        <f t="shared" si="12"/>
        <v>0</v>
      </c>
      <c r="BD122" s="44">
        <f t="shared" si="12"/>
        <v>0</v>
      </c>
      <c r="BE122" s="44">
        <f t="shared" si="12"/>
        <v>0</v>
      </c>
      <c r="BF122" s="44">
        <f t="shared" si="12"/>
        <v>32.002794966563201</v>
      </c>
      <c r="BG122" s="44">
        <f t="shared" si="12"/>
        <v>5.3137665933991007</v>
      </c>
      <c r="BH122" s="44">
        <f t="shared" si="12"/>
        <v>0</v>
      </c>
      <c r="BI122" s="44">
        <f t="shared" si="12"/>
        <v>0</v>
      </c>
      <c r="BJ122" s="44">
        <f t="shared" si="12"/>
        <v>17.688699450864902</v>
      </c>
      <c r="BK122" s="48">
        <f t="shared" si="12"/>
        <v>1079.8395650079763</v>
      </c>
    </row>
    <row r="123" spans="1:63" ht="3" customHeight="1">
      <c r="A123" s="6"/>
      <c r="B123" s="10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3"/>
    </row>
    <row r="124" spans="1:63">
      <c r="A124" s="6" t="s">
        <v>18</v>
      </c>
      <c r="B124" s="7" t="s">
        <v>8</v>
      </c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3"/>
    </row>
    <row r="125" spans="1:63">
      <c r="A125" s="6" t="s">
        <v>79</v>
      </c>
      <c r="B125" s="10" t="s">
        <v>19</v>
      </c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3"/>
    </row>
    <row r="126" spans="1:63">
      <c r="A126" s="6"/>
      <c r="B126" s="11" t="s">
        <v>39</v>
      </c>
      <c r="C126" s="44"/>
      <c r="D126" s="41"/>
      <c r="E126" s="41"/>
      <c r="F126" s="41"/>
      <c r="G126" s="33"/>
      <c r="H126" s="44"/>
      <c r="I126" s="41"/>
      <c r="J126" s="41"/>
      <c r="K126" s="41"/>
      <c r="L126" s="33"/>
      <c r="M126" s="44"/>
      <c r="N126" s="41"/>
      <c r="O126" s="41"/>
      <c r="P126" s="41"/>
      <c r="Q126" s="33"/>
      <c r="R126" s="44"/>
      <c r="S126" s="41"/>
      <c r="T126" s="41"/>
      <c r="U126" s="41"/>
      <c r="V126" s="33"/>
      <c r="W126" s="44"/>
      <c r="X126" s="41"/>
      <c r="Y126" s="41"/>
      <c r="Z126" s="41"/>
      <c r="AA126" s="33"/>
      <c r="AB126" s="44"/>
      <c r="AC126" s="41"/>
      <c r="AD126" s="41"/>
      <c r="AE126" s="41"/>
      <c r="AF126" s="33"/>
      <c r="AG126" s="44"/>
      <c r="AH126" s="41"/>
      <c r="AI126" s="41"/>
      <c r="AJ126" s="41"/>
      <c r="AK126" s="33"/>
      <c r="AL126" s="44"/>
      <c r="AM126" s="41"/>
      <c r="AN126" s="41"/>
      <c r="AO126" s="41"/>
      <c r="AP126" s="33"/>
      <c r="AQ126" s="44"/>
      <c r="AR126" s="41"/>
      <c r="AS126" s="41"/>
      <c r="AT126" s="41"/>
      <c r="AU126" s="33"/>
      <c r="AV126" s="44"/>
      <c r="AW126" s="41"/>
      <c r="AX126" s="41"/>
      <c r="AY126" s="41"/>
      <c r="AZ126" s="33"/>
      <c r="BA126" s="44"/>
      <c r="BB126" s="41"/>
      <c r="BC126" s="41"/>
      <c r="BD126" s="41"/>
      <c r="BE126" s="33"/>
      <c r="BF126" s="44"/>
      <c r="BG126" s="41"/>
      <c r="BH126" s="41"/>
      <c r="BI126" s="41"/>
      <c r="BJ126" s="33"/>
      <c r="BK126" s="45"/>
    </row>
    <row r="127" spans="1:63">
      <c r="A127" s="6"/>
      <c r="B127" s="16" t="s">
        <v>86</v>
      </c>
      <c r="C127" s="44"/>
      <c r="D127" s="41"/>
      <c r="E127" s="41"/>
      <c r="F127" s="41"/>
      <c r="G127" s="33"/>
      <c r="H127" s="44"/>
      <c r="I127" s="41"/>
      <c r="J127" s="41"/>
      <c r="K127" s="41"/>
      <c r="L127" s="33"/>
      <c r="M127" s="44"/>
      <c r="N127" s="41"/>
      <c r="O127" s="41"/>
      <c r="P127" s="41"/>
      <c r="Q127" s="33"/>
      <c r="R127" s="44"/>
      <c r="S127" s="41"/>
      <c r="T127" s="41"/>
      <c r="U127" s="41"/>
      <c r="V127" s="33"/>
      <c r="W127" s="44"/>
      <c r="X127" s="41"/>
      <c r="Y127" s="41"/>
      <c r="Z127" s="41"/>
      <c r="AA127" s="33"/>
      <c r="AB127" s="44"/>
      <c r="AC127" s="41"/>
      <c r="AD127" s="41"/>
      <c r="AE127" s="41"/>
      <c r="AF127" s="33"/>
      <c r="AG127" s="44"/>
      <c r="AH127" s="41"/>
      <c r="AI127" s="41"/>
      <c r="AJ127" s="41"/>
      <c r="AK127" s="33"/>
      <c r="AL127" s="44"/>
      <c r="AM127" s="41"/>
      <c r="AN127" s="41"/>
      <c r="AO127" s="41"/>
      <c r="AP127" s="33"/>
      <c r="AQ127" s="44"/>
      <c r="AR127" s="41"/>
      <c r="AS127" s="41"/>
      <c r="AT127" s="41"/>
      <c r="AU127" s="33"/>
      <c r="AV127" s="44"/>
      <c r="AW127" s="41"/>
      <c r="AX127" s="41"/>
      <c r="AY127" s="41"/>
      <c r="AZ127" s="33"/>
      <c r="BA127" s="44"/>
      <c r="BB127" s="41"/>
      <c r="BC127" s="41"/>
      <c r="BD127" s="41"/>
      <c r="BE127" s="33"/>
      <c r="BF127" s="44"/>
      <c r="BG127" s="41"/>
      <c r="BH127" s="41"/>
      <c r="BI127" s="41"/>
      <c r="BJ127" s="33"/>
      <c r="BK127" s="45"/>
    </row>
    <row r="128" spans="1:63" ht="2.25" customHeight="1">
      <c r="A128" s="6"/>
      <c r="B128" s="10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3"/>
    </row>
    <row r="129" spans="1:63">
      <c r="A129" s="6" t="s">
        <v>4</v>
      </c>
      <c r="B129" s="7" t="s">
        <v>9</v>
      </c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3"/>
    </row>
    <row r="130" spans="1:63">
      <c r="A130" s="6" t="s">
        <v>79</v>
      </c>
      <c r="B130" s="10" t="s">
        <v>20</v>
      </c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3"/>
    </row>
    <row r="131" spans="1:63">
      <c r="A131" s="6"/>
      <c r="B131" s="11" t="s">
        <v>39</v>
      </c>
      <c r="C131" s="44"/>
      <c r="D131" s="41"/>
      <c r="E131" s="41"/>
      <c r="F131" s="41"/>
      <c r="G131" s="33"/>
      <c r="H131" s="44"/>
      <c r="I131" s="41"/>
      <c r="J131" s="41"/>
      <c r="K131" s="41"/>
      <c r="L131" s="33"/>
      <c r="M131" s="44"/>
      <c r="N131" s="41"/>
      <c r="O131" s="41"/>
      <c r="P131" s="41"/>
      <c r="Q131" s="33"/>
      <c r="R131" s="44"/>
      <c r="S131" s="41"/>
      <c r="T131" s="41"/>
      <c r="U131" s="41"/>
      <c r="V131" s="33"/>
      <c r="W131" s="44"/>
      <c r="X131" s="41"/>
      <c r="Y131" s="41"/>
      <c r="Z131" s="41"/>
      <c r="AA131" s="33"/>
      <c r="AB131" s="44"/>
      <c r="AC131" s="41"/>
      <c r="AD131" s="41"/>
      <c r="AE131" s="41"/>
      <c r="AF131" s="33"/>
      <c r="AG131" s="44"/>
      <c r="AH131" s="41"/>
      <c r="AI131" s="41"/>
      <c r="AJ131" s="41"/>
      <c r="AK131" s="33"/>
      <c r="AL131" s="44"/>
      <c r="AM131" s="41"/>
      <c r="AN131" s="41"/>
      <c r="AO131" s="41"/>
      <c r="AP131" s="33"/>
      <c r="AQ131" s="44"/>
      <c r="AR131" s="41"/>
      <c r="AS131" s="41"/>
      <c r="AT131" s="41"/>
      <c r="AU131" s="33"/>
      <c r="AV131" s="44"/>
      <c r="AW131" s="41"/>
      <c r="AX131" s="41"/>
      <c r="AY131" s="41"/>
      <c r="AZ131" s="33"/>
      <c r="BA131" s="44"/>
      <c r="BB131" s="41"/>
      <c r="BC131" s="41"/>
      <c r="BD131" s="41"/>
      <c r="BE131" s="33"/>
      <c r="BF131" s="44"/>
      <c r="BG131" s="41"/>
      <c r="BH131" s="41"/>
      <c r="BI131" s="41"/>
      <c r="BJ131" s="33"/>
      <c r="BK131" s="45"/>
    </row>
    <row r="132" spans="1:63" s="18" customFormat="1">
      <c r="A132" s="6"/>
      <c r="B132" s="16" t="s">
        <v>88</v>
      </c>
      <c r="C132" s="48"/>
      <c r="D132" s="49"/>
      <c r="E132" s="49"/>
      <c r="F132" s="49"/>
      <c r="G132" s="50"/>
      <c r="H132" s="48"/>
      <c r="I132" s="49"/>
      <c r="J132" s="49"/>
      <c r="K132" s="49"/>
      <c r="L132" s="50"/>
      <c r="M132" s="48"/>
      <c r="N132" s="49"/>
      <c r="O132" s="49"/>
      <c r="P132" s="49"/>
      <c r="Q132" s="50"/>
      <c r="R132" s="48"/>
      <c r="S132" s="49"/>
      <c r="T132" s="49"/>
      <c r="U132" s="49"/>
      <c r="V132" s="50"/>
      <c r="W132" s="48"/>
      <c r="X132" s="49"/>
      <c r="Y132" s="49"/>
      <c r="Z132" s="49"/>
      <c r="AA132" s="50"/>
      <c r="AB132" s="48"/>
      <c r="AC132" s="49"/>
      <c r="AD132" s="49"/>
      <c r="AE132" s="49"/>
      <c r="AF132" s="50"/>
      <c r="AG132" s="48"/>
      <c r="AH132" s="49"/>
      <c r="AI132" s="49"/>
      <c r="AJ132" s="49"/>
      <c r="AK132" s="50"/>
      <c r="AL132" s="48"/>
      <c r="AM132" s="49"/>
      <c r="AN132" s="49"/>
      <c r="AO132" s="49"/>
      <c r="AP132" s="50"/>
      <c r="AQ132" s="48"/>
      <c r="AR132" s="49"/>
      <c r="AS132" s="49"/>
      <c r="AT132" s="49"/>
      <c r="AU132" s="50"/>
      <c r="AV132" s="48"/>
      <c r="AW132" s="49"/>
      <c r="AX132" s="49"/>
      <c r="AY132" s="49"/>
      <c r="AZ132" s="50"/>
      <c r="BA132" s="48"/>
      <c r="BB132" s="49"/>
      <c r="BC132" s="49"/>
      <c r="BD132" s="49"/>
      <c r="BE132" s="50"/>
      <c r="BF132" s="48"/>
      <c r="BG132" s="49"/>
      <c r="BH132" s="49"/>
      <c r="BI132" s="49"/>
      <c r="BJ132" s="50"/>
      <c r="BK132" s="43"/>
    </row>
    <row r="133" spans="1:63">
      <c r="A133" s="6" t="s">
        <v>80</v>
      </c>
      <c r="B133" s="10" t="s">
        <v>21</v>
      </c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3"/>
    </row>
    <row r="134" spans="1:63">
      <c r="A134" s="6"/>
      <c r="B134" s="11" t="s">
        <v>39</v>
      </c>
      <c r="C134" s="44"/>
      <c r="D134" s="41"/>
      <c r="E134" s="41"/>
      <c r="F134" s="41"/>
      <c r="G134" s="33"/>
      <c r="H134" s="44"/>
      <c r="I134" s="41"/>
      <c r="J134" s="41"/>
      <c r="K134" s="41"/>
      <c r="L134" s="33"/>
      <c r="M134" s="44"/>
      <c r="N134" s="41"/>
      <c r="O134" s="41"/>
      <c r="P134" s="41"/>
      <c r="Q134" s="33"/>
      <c r="R134" s="44"/>
      <c r="S134" s="41"/>
      <c r="T134" s="41"/>
      <c r="U134" s="41"/>
      <c r="V134" s="33"/>
      <c r="W134" s="44"/>
      <c r="X134" s="41"/>
      <c r="Y134" s="41"/>
      <c r="Z134" s="41"/>
      <c r="AA134" s="33"/>
      <c r="AB134" s="44"/>
      <c r="AC134" s="41"/>
      <c r="AD134" s="41"/>
      <c r="AE134" s="41"/>
      <c r="AF134" s="33"/>
      <c r="AG134" s="44"/>
      <c r="AH134" s="41"/>
      <c r="AI134" s="41"/>
      <c r="AJ134" s="41"/>
      <c r="AK134" s="33"/>
      <c r="AL134" s="44"/>
      <c r="AM134" s="41"/>
      <c r="AN134" s="41"/>
      <c r="AO134" s="41"/>
      <c r="AP134" s="33"/>
      <c r="AQ134" s="44"/>
      <c r="AR134" s="41"/>
      <c r="AS134" s="41"/>
      <c r="AT134" s="41"/>
      <c r="AU134" s="33"/>
      <c r="AV134" s="44"/>
      <c r="AW134" s="41"/>
      <c r="AX134" s="41"/>
      <c r="AY134" s="41"/>
      <c r="AZ134" s="33"/>
      <c r="BA134" s="44"/>
      <c r="BB134" s="41"/>
      <c r="BC134" s="41"/>
      <c r="BD134" s="41"/>
      <c r="BE134" s="33"/>
      <c r="BF134" s="44"/>
      <c r="BG134" s="41"/>
      <c r="BH134" s="41"/>
      <c r="BI134" s="41"/>
      <c r="BJ134" s="33"/>
      <c r="BK134" s="45"/>
    </row>
    <row r="135" spans="1:63" s="18" customFormat="1">
      <c r="A135" s="6"/>
      <c r="B135" s="16" t="s">
        <v>89</v>
      </c>
      <c r="C135" s="48"/>
      <c r="D135" s="49"/>
      <c r="E135" s="49"/>
      <c r="F135" s="49"/>
      <c r="G135" s="50"/>
      <c r="H135" s="48"/>
      <c r="I135" s="49"/>
      <c r="J135" s="49"/>
      <c r="K135" s="49"/>
      <c r="L135" s="50"/>
      <c r="M135" s="48"/>
      <c r="N135" s="49"/>
      <c r="O135" s="49"/>
      <c r="P135" s="49"/>
      <c r="Q135" s="50"/>
      <c r="R135" s="48"/>
      <c r="S135" s="49"/>
      <c r="T135" s="49"/>
      <c r="U135" s="49"/>
      <c r="V135" s="50"/>
      <c r="W135" s="48"/>
      <c r="X135" s="49"/>
      <c r="Y135" s="49"/>
      <c r="Z135" s="49"/>
      <c r="AA135" s="50"/>
      <c r="AB135" s="48"/>
      <c r="AC135" s="49"/>
      <c r="AD135" s="49"/>
      <c r="AE135" s="49"/>
      <c r="AF135" s="50"/>
      <c r="AG135" s="48"/>
      <c r="AH135" s="49"/>
      <c r="AI135" s="49"/>
      <c r="AJ135" s="49"/>
      <c r="AK135" s="50"/>
      <c r="AL135" s="48"/>
      <c r="AM135" s="49"/>
      <c r="AN135" s="49"/>
      <c r="AO135" s="49"/>
      <c r="AP135" s="50"/>
      <c r="AQ135" s="48"/>
      <c r="AR135" s="49"/>
      <c r="AS135" s="49"/>
      <c r="AT135" s="49"/>
      <c r="AU135" s="50"/>
      <c r="AV135" s="48"/>
      <c r="AW135" s="49"/>
      <c r="AX135" s="49"/>
      <c r="AY135" s="49"/>
      <c r="AZ135" s="50"/>
      <c r="BA135" s="48"/>
      <c r="BB135" s="49"/>
      <c r="BC135" s="49"/>
      <c r="BD135" s="49"/>
      <c r="BE135" s="50"/>
      <c r="BF135" s="48"/>
      <c r="BG135" s="49"/>
      <c r="BH135" s="49"/>
      <c r="BI135" s="49"/>
      <c r="BJ135" s="50"/>
      <c r="BK135" s="43"/>
    </row>
    <row r="136" spans="1:63">
      <c r="A136" s="6"/>
      <c r="B136" s="16" t="s">
        <v>87</v>
      </c>
      <c r="C136" s="44"/>
      <c r="D136" s="41"/>
      <c r="E136" s="41"/>
      <c r="F136" s="41"/>
      <c r="G136" s="33"/>
      <c r="H136" s="44"/>
      <c r="I136" s="41"/>
      <c r="J136" s="41"/>
      <c r="K136" s="41"/>
      <c r="L136" s="33"/>
      <c r="M136" s="44"/>
      <c r="N136" s="41"/>
      <c r="O136" s="41"/>
      <c r="P136" s="41"/>
      <c r="Q136" s="33"/>
      <c r="R136" s="44"/>
      <c r="S136" s="41"/>
      <c r="T136" s="41"/>
      <c r="U136" s="41"/>
      <c r="V136" s="33"/>
      <c r="W136" s="44"/>
      <c r="X136" s="41"/>
      <c r="Y136" s="41"/>
      <c r="Z136" s="41"/>
      <c r="AA136" s="33"/>
      <c r="AB136" s="44"/>
      <c r="AC136" s="41"/>
      <c r="AD136" s="41"/>
      <c r="AE136" s="41"/>
      <c r="AF136" s="33"/>
      <c r="AG136" s="44"/>
      <c r="AH136" s="41"/>
      <c r="AI136" s="41"/>
      <c r="AJ136" s="41"/>
      <c r="AK136" s="33"/>
      <c r="AL136" s="44"/>
      <c r="AM136" s="41"/>
      <c r="AN136" s="41"/>
      <c r="AO136" s="41"/>
      <c r="AP136" s="33"/>
      <c r="AQ136" s="44"/>
      <c r="AR136" s="41"/>
      <c r="AS136" s="41"/>
      <c r="AT136" s="41"/>
      <c r="AU136" s="33"/>
      <c r="AV136" s="44"/>
      <c r="AW136" s="41"/>
      <c r="AX136" s="41"/>
      <c r="AY136" s="41"/>
      <c r="AZ136" s="33"/>
      <c r="BA136" s="44"/>
      <c r="BB136" s="41"/>
      <c r="BC136" s="41"/>
      <c r="BD136" s="41"/>
      <c r="BE136" s="33"/>
      <c r="BF136" s="44"/>
      <c r="BG136" s="41"/>
      <c r="BH136" s="41"/>
      <c r="BI136" s="41"/>
      <c r="BJ136" s="33"/>
      <c r="BK136" s="45"/>
    </row>
    <row r="137" spans="1:63" ht="4.5" customHeight="1">
      <c r="A137" s="6"/>
      <c r="B137" s="10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3"/>
    </row>
    <row r="138" spans="1:63">
      <c r="A138" s="6" t="s">
        <v>22</v>
      </c>
      <c r="B138" s="7" t="s">
        <v>23</v>
      </c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3"/>
    </row>
    <row r="139" spans="1:63">
      <c r="A139" s="6" t="s">
        <v>79</v>
      </c>
      <c r="B139" s="10" t="s">
        <v>24</v>
      </c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3"/>
    </row>
    <row r="140" spans="1:63">
      <c r="A140" s="6"/>
      <c r="B140" s="11" t="s">
        <v>39</v>
      </c>
      <c r="C140" s="44"/>
      <c r="D140" s="41"/>
      <c r="E140" s="41"/>
      <c r="F140" s="41"/>
      <c r="G140" s="33"/>
      <c r="H140" s="44"/>
      <c r="I140" s="41"/>
      <c r="J140" s="41"/>
      <c r="K140" s="41"/>
      <c r="L140" s="33"/>
      <c r="M140" s="44"/>
      <c r="N140" s="41"/>
      <c r="O140" s="41"/>
      <c r="P140" s="41"/>
      <c r="Q140" s="33"/>
      <c r="R140" s="44"/>
      <c r="S140" s="41"/>
      <c r="T140" s="41"/>
      <c r="U140" s="41"/>
      <c r="V140" s="33"/>
      <c r="W140" s="44"/>
      <c r="X140" s="41"/>
      <c r="Y140" s="41"/>
      <c r="Z140" s="41"/>
      <c r="AA140" s="33"/>
      <c r="AB140" s="44"/>
      <c r="AC140" s="41"/>
      <c r="AD140" s="41"/>
      <c r="AE140" s="41"/>
      <c r="AF140" s="33"/>
      <c r="AG140" s="44"/>
      <c r="AH140" s="41"/>
      <c r="AI140" s="41"/>
      <c r="AJ140" s="41"/>
      <c r="AK140" s="33"/>
      <c r="AL140" s="44"/>
      <c r="AM140" s="41"/>
      <c r="AN140" s="41"/>
      <c r="AO140" s="41"/>
      <c r="AP140" s="33"/>
      <c r="AQ140" s="44"/>
      <c r="AR140" s="41"/>
      <c r="AS140" s="41"/>
      <c r="AT140" s="41"/>
      <c r="AU140" s="33"/>
      <c r="AV140" s="44"/>
      <c r="AW140" s="41"/>
      <c r="AX140" s="41"/>
      <c r="AY140" s="41"/>
      <c r="AZ140" s="33"/>
      <c r="BA140" s="44"/>
      <c r="BB140" s="41"/>
      <c r="BC140" s="41"/>
      <c r="BD140" s="41"/>
      <c r="BE140" s="33"/>
      <c r="BF140" s="44"/>
      <c r="BG140" s="41"/>
      <c r="BH140" s="41"/>
      <c r="BI140" s="41"/>
      <c r="BJ140" s="33"/>
      <c r="BK140" s="45"/>
    </row>
    <row r="141" spans="1:63">
      <c r="A141" s="6"/>
      <c r="B141" s="11" t="s">
        <v>150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0.15879170163259998</v>
      </c>
      <c r="I141" s="41">
        <v>0.43188619793330002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2.1674852499599998E-2</v>
      </c>
      <c r="S141" s="41">
        <v>0</v>
      </c>
      <c r="T141" s="41">
        <v>0</v>
      </c>
      <c r="U141" s="41">
        <v>0</v>
      </c>
      <c r="V141" s="41">
        <v>1.02100426666E-2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0.46998097373170006</v>
      </c>
      <c r="AC141" s="41">
        <v>0.3196822879333</v>
      </c>
      <c r="AD141" s="41">
        <v>0</v>
      </c>
      <c r="AE141" s="41">
        <v>0</v>
      </c>
      <c r="AF141" s="41">
        <v>0.96319220476639988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4.3889827299799997E-2</v>
      </c>
      <c r="AM141" s="41">
        <v>0</v>
      </c>
      <c r="AN141" s="41">
        <v>0</v>
      </c>
      <c r="AO141" s="41">
        <v>0</v>
      </c>
      <c r="AP141" s="41">
        <v>3.6272557166600002E-2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8.7785645938096959</v>
      </c>
      <c r="AW141" s="41">
        <v>0.63669536463309995</v>
      </c>
      <c r="AX141" s="41">
        <v>0</v>
      </c>
      <c r="AY141" s="41">
        <v>0</v>
      </c>
      <c r="AZ141" s="41">
        <v>15.717804212229101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0.74238175872909962</v>
      </c>
      <c r="BG141" s="41">
        <v>1.5587648624000001</v>
      </c>
      <c r="BH141" s="41">
        <v>0</v>
      </c>
      <c r="BI141" s="41">
        <v>0</v>
      </c>
      <c r="BJ141" s="41">
        <v>0.73378433449980007</v>
      </c>
      <c r="BK141" s="42">
        <f t="shared" ref="BK141:BK142" si="13">SUM(C141:BJ141)</f>
        <v>30.623575771930692</v>
      </c>
    </row>
    <row r="142" spans="1:63">
      <c r="A142" s="6"/>
      <c r="B142" s="11" t="s">
        <v>151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0.21621316029870002</v>
      </c>
      <c r="I142" s="41">
        <v>0.50628711550000005</v>
      </c>
      <c r="J142" s="41">
        <v>0</v>
      </c>
      <c r="K142" s="41">
        <v>0</v>
      </c>
      <c r="L142" s="41">
        <v>4.9591552866599997E-2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4.0879633499599999E-2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7.0070582132699996E-2</v>
      </c>
      <c r="AC142" s="41">
        <v>0.1152186323666</v>
      </c>
      <c r="AD142" s="41">
        <v>0</v>
      </c>
      <c r="AE142" s="41">
        <v>0</v>
      </c>
      <c r="AF142" s="41">
        <v>1.2786344090996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8.7413858665999992E-3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3.4729990405401967</v>
      </c>
      <c r="AW142" s="41">
        <v>6.2355138277992008</v>
      </c>
      <c r="AX142" s="41">
        <v>0</v>
      </c>
      <c r="AY142" s="41">
        <v>0</v>
      </c>
      <c r="AZ142" s="41">
        <v>10.884051938397304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0.47389588972599994</v>
      </c>
      <c r="BG142" s="41">
        <v>0.48365868006660001</v>
      </c>
      <c r="BH142" s="41">
        <v>0</v>
      </c>
      <c r="BI142" s="41">
        <v>0</v>
      </c>
      <c r="BJ142" s="41">
        <v>0.13575369623319999</v>
      </c>
      <c r="BK142" s="42">
        <f t="shared" si="13"/>
        <v>23.971509544392898</v>
      </c>
    </row>
    <row r="143" spans="1:63" s="18" customFormat="1">
      <c r="A143" s="6"/>
      <c r="B143" s="16" t="s">
        <v>86</v>
      </c>
      <c r="C143" s="48">
        <f>SUM(C141:C142)</f>
        <v>0</v>
      </c>
      <c r="D143" s="49">
        <f t="shared" ref="D143:BJ143" si="14">SUM(D141:D142)</f>
        <v>0</v>
      </c>
      <c r="E143" s="49">
        <f t="shared" si="14"/>
        <v>0</v>
      </c>
      <c r="F143" s="49">
        <f t="shared" si="14"/>
        <v>0</v>
      </c>
      <c r="G143" s="50">
        <f t="shared" si="14"/>
        <v>0</v>
      </c>
      <c r="H143" s="48">
        <f t="shared" si="14"/>
        <v>0.3750048619313</v>
      </c>
      <c r="I143" s="49">
        <f t="shared" si="14"/>
        <v>0.93817331343330013</v>
      </c>
      <c r="J143" s="49">
        <f t="shared" si="14"/>
        <v>0</v>
      </c>
      <c r="K143" s="49">
        <f t="shared" si="14"/>
        <v>0</v>
      </c>
      <c r="L143" s="50">
        <f t="shared" si="14"/>
        <v>4.9591552866599997E-2</v>
      </c>
      <c r="M143" s="48">
        <f t="shared" si="14"/>
        <v>0</v>
      </c>
      <c r="N143" s="49">
        <f t="shared" si="14"/>
        <v>0</v>
      </c>
      <c r="O143" s="49">
        <f t="shared" si="14"/>
        <v>0</v>
      </c>
      <c r="P143" s="49">
        <f t="shared" si="14"/>
        <v>0</v>
      </c>
      <c r="Q143" s="50">
        <f t="shared" si="14"/>
        <v>0</v>
      </c>
      <c r="R143" s="48">
        <f t="shared" si="14"/>
        <v>6.2554485999199994E-2</v>
      </c>
      <c r="S143" s="49">
        <f t="shared" si="14"/>
        <v>0</v>
      </c>
      <c r="T143" s="49">
        <f t="shared" si="14"/>
        <v>0</v>
      </c>
      <c r="U143" s="49">
        <f t="shared" si="14"/>
        <v>0</v>
      </c>
      <c r="V143" s="50">
        <f t="shared" si="14"/>
        <v>1.02100426666E-2</v>
      </c>
      <c r="W143" s="48">
        <f t="shared" si="14"/>
        <v>0</v>
      </c>
      <c r="X143" s="49">
        <f t="shared" si="14"/>
        <v>0</v>
      </c>
      <c r="Y143" s="49">
        <f t="shared" si="14"/>
        <v>0</v>
      </c>
      <c r="Z143" s="49">
        <f t="shared" si="14"/>
        <v>0</v>
      </c>
      <c r="AA143" s="50">
        <f t="shared" si="14"/>
        <v>0</v>
      </c>
      <c r="AB143" s="48">
        <f t="shared" si="14"/>
        <v>0.54005155586440001</v>
      </c>
      <c r="AC143" s="49">
        <f t="shared" si="14"/>
        <v>0.43490092029990002</v>
      </c>
      <c r="AD143" s="49">
        <f t="shared" si="14"/>
        <v>0</v>
      </c>
      <c r="AE143" s="49">
        <f t="shared" si="14"/>
        <v>0</v>
      </c>
      <c r="AF143" s="50">
        <f t="shared" si="14"/>
        <v>2.2418266138659999</v>
      </c>
      <c r="AG143" s="48">
        <f t="shared" si="14"/>
        <v>0</v>
      </c>
      <c r="AH143" s="49">
        <f t="shared" si="14"/>
        <v>0</v>
      </c>
      <c r="AI143" s="49">
        <f t="shared" si="14"/>
        <v>0</v>
      </c>
      <c r="AJ143" s="49">
        <f t="shared" si="14"/>
        <v>0</v>
      </c>
      <c r="AK143" s="50">
        <f t="shared" si="14"/>
        <v>0</v>
      </c>
      <c r="AL143" s="48">
        <f t="shared" si="14"/>
        <v>5.2631213166399994E-2</v>
      </c>
      <c r="AM143" s="49">
        <f t="shared" si="14"/>
        <v>0</v>
      </c>
      <c r="AN143" s="49">
        <f t="shared" si="14"/>
        <v>0</v>
      </c>
      <c r="AO143" s="49">
        <f t="shared" si="14"/>
        <v>0</v>
      </c>
      <c r="AP143" s="50">
        <f t="shared" si="14"/>
        <v>3.6272557166600002E-2</v>
      </c>
      <c r="AQ143" s="48">
        <f t="shared" si="14"/>
        <v>0</v>
      </c>
      <c r="AR143" s="49">
        <f t="shared" si="14"/>
        <v>0</v>
      </c>
      <c r="AS143" s="49">
        <f t="shared" si="14"/>
        <v>0</v>
      </c>
      <c r="AT143" s="49">
        <f t="shared" si="14"/>
        <v>0</v>
      </c>
      <c r="AU143" s="50">
        <f t="shared" si="14"/>
        <v>0</v>
      </c>
      <c r="AV143" s="48">
        <f t="shared" si="14"/>
        <v>12.251563634349893</v>
      </c>
      <c r="AW143" s="49">
        <f t="shared" si="14"/>
        <v>6.872209192432301</v>
      </c>
      <c r="AX143" s="49">
        <f t="shared" si="14"/>
        <v>0</v>
      </c>
      <c r="AY143" s="49">
        <f t="shared" si="14"/>
        <v>0</v>
      </c>
      <c r="AZ143" s="50">
        <f t="shared" si="14"/>
        <v>26.601856150626404</v>
      </c>
      <c r="BA143" s="48">
        <f t="shared" si="14"/>
        <v>0</v>
      </c>
      <c r="BB143" s="49">
        <f t="shared" si="14"/>
        <v>0</v>
      </c>
      <c r="BC143" s="49">
        <f t="shared" si="14"/>
        <v>0</v>
      </c>
      <c r="BD143" s="49">
        <f t="shared" si="14"/>
        <v>0</v>
      </c>
      <c r="BE143" s="50">
        <f t="shared" si="14"/>
        <v>0</v>
      </c>
      <c r="BF143" s="48">
        <f t="shared" si="14"/>
        <v>1.2162776484550997</v>
      </c>
      <c r="BG143" s="49">
        <f t="shared" si="14"/>
        <v>2.0424235424666</v>
      </c>
      <c r="BH143" s="49">
        <f t="shared" si="14"/>
        <v>0</v>
      </c>
      <c r="BI143" s="49">
        <f t="shared" si="14"/>
        <v>0</v>
      </c>
      <c r="BJ143" s="50">
        <f t="shared" si="14"/>
        <v>0.86953803073300007</v>
      </c>
      <c r="BK143" s="43">
        <f>SUM(BK141:BK142)</f>
        <v>54.595085316323591</v>
      </c>
    </row>
    <row r="144" spans="1:63" ht="4.5" customHeight="1">
      <c r="A144" s="6"/>
      <c r="B144" s="19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3"/>
    </row>
    <row r="145" spans="1:63">
      <c r="A145" s="6"/>
      <c r="B145" s="20" t="s">
        <v>101</v>
      </c>
      <c r="C145" s="51">
        <f>+C104+C122+C143</f>
        <v>0</v>
      </c>
      <c r="D145" s="51">
        <f t="shared" ref="D145:BJ145" si="15">+D104+D122+D143</f>
        <v>361.16321166266596</v>
      </c>
      <c r="E145" s="51">
        <f t="shared" si="15"/>
        <v>0</v>
      </c>
      <c r="F145" s="51">
        <f t="shared" si="15"/>
        <v>0</v>
      </c>
      <c r="G145" s="51">
        <f t="shared" si="15"/>
        <v>0</v>
      </c>
      <c r="H145" s="51">
        <f t="shared" si="15"/>
        <v>18.066367005923698</v>
      </c>
      <c r="I145" s="51">
        <f t="shared" si="15"/>
        <v>11282.300063203773</v>
      </c>
      <c r="J145" s="51">
        <f t="shared" si="15"/>
        <v>1276.8090063284976</v>
      </c>
      <c r="K145" s="51">
        <f t="shared" si="15"/>
        <v>0</v>
      </c>
      <c r="L145" s="51">
        <f t="shared" si="15"/>
        <v>833.96505991498543</v>
      </c>
      <c r="M145" s="51">
        <f t="shared" si="15"/>
        <v>0</v>
      </c>
      <c r="N145" s="51">
        <f t="shared" si="15"/>
        <v>0</v>
      </c>
      <c r="O145" s="51">
        <f t="shared" si="15"/>
        <v>0</v>
      </c>
      <c r="P145" s="51">
        <f t="shared" si="15"/>
        <v>0</v>
      </c>
      <c r="Q145" s="51">
        <f t="shared" si="15"/>
        <v>0</v>
      </c>
      <c r="R145" s="51">
        <f t="shared" si="15"/>
        <v>2.3105953525192002</v>
      </c>
      <c r="S145" s="51">
        <f t="shared" si="15"/>
        <v>910.86163365363166</v>
      </c>
      <c r="T145" s="51">
        <f t="shared" si="15"/>
        <v>27.073168723099901</v>
      </c>
      <c r="U145" s="51">
        <f t="shared" si="15"/>
        <v>18.7985628226999</v>
      </c>
      <c r="V145" s="51">
        <f t="shared" si="15"/>
        <v>5.9249349705658991</v>
      </c>
      <c r="W145" s="51">
        <f t="shared" si="15"/>
        <v>0</v>
      </c>
      <c r="X145" s="51">
        <f t="shared" si="15"/>
        <v>0</v>
      </c>
      <c r="Y145" s="51">
        <f t="shared" si="15"/>
        <v>0</v>
      </c>
      <c r="Z145" s="51">
        <f t="shared" si="15"/>
        <v>0</v>
      </c>
      <c r="AA145" s="51">
        <f t="shared" si="15"/>
        <v>0</v>
      </c>
      <c r="AB145" s="51">
        <f t="shared" si="15"/>
        <v>4.6863251340612999</v>
      </c>
      <c r="AC145" s="51">
        <f t="shared" si="15"/>
        <v>224.58618150459776</v>
      </c>
      <c r="AD145" s="51">
        <f t="shared" si="15"/>
        <v>0</v>
      </c>
      <c r="AE145" s="51">
        <f t="shared" si="15"/>
        <v>0</v>
      </c>
      <c r="AF145" s="51">
        <f t="shared" si="15"/>
        <v>354.49627747399006</v>
      </c>
      <c r="AG145" s="51">
        <f t="shared" si="15"/>
        <v>0</v>
      </c>
      <c r="AH145" s="51">
        <f t="shared" si="15"/>
        <v>0</v>
      </c>
      <c r="AI145" s="51">
        <f t="shared" si="15"/>
        <v>0</v>
      </c>
      <c r="AJ145" s="51">
        <f t="shared" si="15"/>
        <v>0</v>
      </c>
      <c r="AK145" s="51">
        <f t="shared" si="15"/>
        <v>0</v>
      </c>
      <c r="AL145" s="51">
        <f t="shared" si="15"/>
        <v>0.11727833586619998</v>
      </c>
      <c r="AM145" s="51">
        <f t="shared" si="15"/>
        <v>3.1416276906332006</v>
      </c>
      <c r="AN145" s="51">
        <f t="shared" si="15"/>
        <v>0</v>
      </c>
      <c r="AO145" s="51">
        <f t="shared" si="15"/>
        <v>0</v>
      </c>
      <c r="AP145" s="51">
        <f t="shared" si="15"/>
        <v>1.3816289737664</v>
      </c>
      <c r="AQ145" s="51">
        <f t="shared" si="15"/>
        <v>0</v>
      </c>
      <c r="AR145" s="51">
        <f t="shared" si="15"/>
        <v>-1E-8</v>
      </c>
      <c r="AS145" s="51">
        <f t="shared" si="15"/>
        <v>0</v>
      </c>
      <c r="AT145" s="51">
        <f t="shared" si="15"/>
        <v>0</v>
      </c>
      <c r="AU145" s="51">
        <f t="shared" si="15"/>
        <v>0</v>
      </c>
      <c r="AV145" s="51">
        <f t="shared" si="15"/>
        <v>372.5160459887162</v>
      </c>
      <c r="AW145" s="51">
        <f t="shared" si="15"/>
        <v>4330.626661254686</v>
      </c>
      <c r="AX145" s="51">
        <f t="shared" si="15"/>
        <v>788.31234758159997</v>
      </c>
      <c r="AY145" s="51">
        <f t="shared" si="15"/>
        <v>0</v>
      </c>
      <c r="AZ145" s="51">
        <f t="shared" si="15"/>
        <v>3145.4453132483641</v>
      </c>
      <c r="BA145" s="51">
        <f t="shared" si="15"/>
        <v>0</v>
      </c>
      <c r="BB145" s="51">
        <f t="shared" si="15"/>
        <v>0</v>
      </c>
      <c r="BC145" s="51">
        <f t="shared" si="15"/>
        <v>0</v>
      </c>
      <c r="BD145" s="51">
        <f t="shared" si="15"/>
        <v>0</v>
      </c>
      <c r="BE145" s="51">
        <f t="shared" si="15"/>
        <v>0</v>
      </c>
      <c r="BF145" s="51">
        <f t="shared" si="15"/>
        <v>70.866875152171772</v>
      </c>
      <c r="BG145" s="51">
        <f t="shared" si="15"/>
        <v>686.73444615139692</v>
      </c>
      <c r="BH145" s="51">
        <f t="shared" si="15"/>
        <v>3.8107922971665005</v>
      </c>
      <c r="BI145" s="51">
        <f t="shared" si="15"/>
        <v>0</v>
      </c>
      <c r="BJ145" s="51">
        <f t="shared" si="15"/>
        <v>119.04809853391403</v>
      </c>
      <c r="BK145" s="52">
        <f>+BK104+BK122+BK143</f>
        <v>24843.042502949284</v>
      </c>
    </row>
    <row r="146" spans="1:63" ht="4.5" customHeight="1">
      <c r="A146" s="6"/>
      <c r="B146" s="20"/>
      <c r="C146" s="110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11"/>
    </row>
    <row r="147" spans="1:63" ht="14.25" customHeight="1">
      <c r="A147" s="6" t="s">
        <v>5</v>
      </c>
      <c r="B147" s="21" t="s">
        <v>26</v>
      </c>
      <c r="C147" s="110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11"/>
    </row>
    <row r="148" spans="1:63">
      <c r="A148" s="6"/>
      <c r="B148" s="11" t="s">
        <v>39</v>
      </c>
      <c r="C148" s="41"/>
      <c r="D148" s="41"/>
      <c r="E148" s="41"/>
      <c r="F148" s="41"/>
      <c r="G148" s="53"/>
      <c r="H148" s="44"/>
      <c r="I148" s="41"/>
      <c r="J148" s="41"/>
      <c r="K148" s="41"/>
      <c r="L148" s="53"/>
      <c r="M148" s="44"/>
      <c r="N148" s="41"/>
      <c r="O148" s="41"/>
      <c r="P148" s="41"/>
      <c r="Q148" s="53"/>
      <c r="R148" s="44"/>
      <c r="S148" s="41"/>
      <c r="T148" s="41"/>
      <c r="U148" s="41"/>
      <c r="V148" s="33"/>
      <c r="W148" s="54"/>
      <c r="X148" s="41"/>
      <c r="Y148" s="41"/>
      <c r="Z148" s="41"/>
      <c r="AA148" s="53"/>
      <c r="AB148" s="44"/>
      <c r="AC148" s="41"/>
      <c r="AD148" s="41"/>
      <c r="AE148" s="41"/>
      <c r="AF148" s="53"/>
      <c r="AG148" s="44"/>
      <c r="AH148" s="41"/>
      <c r="AI148" s="41"/>
      <c r="AJ148" s="41"/>
      <c r="AK148" s="53"/>
      <c r="AL148" s="44"/>
      <c r="AM148" s="41"/>
      <c r="AN148" s="41"/>
      <c r="AO148" s="41"/>
      <c r="AP148" s="53"/>
      <c r="AQ148" s="44"/>
      <c r="AR148" s="41"/>
      <c r="AS148" s="41"/>
      <c r="AT148" s="41"/>
      <c r="AU148" s="53"/>
      <c r="AV148" s="44"/>
      <c r="AW148" s="41"/>
      <c r="AX148" s="41"/>
      <c r="AY148" s="41"/>
      <c r="AZ148" s="53"/>
      <c r="BA148" s="44"/>
      <c r="BB148" s="41"/>
      <c r="BC148" s="41"/>
      <c r="BD148" s="41"/>
      <c r="BE148" s="53"/>
      <c r="BF148" s="44"/>
      <c r="BG148" s="41"/>
      <c r="BH148" s="41"/>
      <c r="BI148" s="41"/>
      <c r="BJ148" s="53"/>
      <c r="BK148" s="55"/>
    </row>
    <row r="149" spans="1:63" ht="13.5" thickBot="1">
      <c r="A149" s="22"/>
      <c r="B149" s="16" t="s">
        <v>86</v>
      </c>
      <c r="C149" s="41"/>
      <c r="D149" s="41"/>
      <c r="E149" s="41"/>
      <c r="F149" s="41"/>
      <c r="G149" s="53"/>
      <c r="H149" s="44"/>
      <c r="I149" s="41"/>
      <c r="J149" s="41"/>
      <c r="K149" s="41"/>
      <c r="L149" s="53"/>
      <c r="M149" s="44"/>
      <c r="N149" s="41"/>
      <c r="O149" s="41"/>
      <c r="P149" s="41"/>
      <c r="Q149" s="53"/>
      <c r="R149" s="44"/>
      <c r="S149" s="41"/>
      <c r="T149" s="41"/>
      <c r="U149" s="41"/>
      <c r="V149" s="33"/>
      <c r="W149" s="54"/>
      <c r="X149" s="41"/>
      <c r="Y149" s="41"/>
      <c r="Z149" s="41"/>
      <c r="AA149" s="53"/>
      <c r="AB149" s="44"/>
      <c r="AC149" s="41"/>
      <c r="AD149" s="41"/>
      <c r="AE149" s="41"/>
      <c r="AF149" s="53"/>
      <c r="AG149" s="44"/>
      <c r="AH149" s="41"/>
      <c r="AI149" s="41"/>
      <c r="AJ149" s="41"/>
      <c r="AK149" s="53"/>
      <c r="AL149" s="44"/>
      <c r="AM149" s="41"/>
      <c r="AN149" s="41"/>
      <c r="AO149" s="41"/>
      <c r="AP149" s="53"/>
      <c r="AQ149" s="44"/>
      <c r="AR149" s="41"/>
      <c r="AS149" s="41"/>
      <c r="AT149" s="41"/>
      <c r="AU149" s="53"/>
      <c r="AV149" s="44"/>
      <c r="AW149" s="41"/>
      <c r="AX149" s="41"/>
      <c r="AY149" s="41"/>
      <c r="AZ149" s="53"/>
      <c r="BA149" s="44"/>
      <c r="BB149" s="41"/>
      <c r="BC149" s="41"/>
      <c r="BD149" s="41"/>
      <c r="BE149" s="53"/>
      <c r="BF149" s="44"/>
      <c r="BG149" s="41"/>
      <c r="BH149" s="41"/>
      <c r="BI149" s="41"/>
      <c r="BJ149" s="53"/>
      <c r="BK149" s="55"/>
    </row>
    <row r="150" spans="1:63" ht="6" customHeight="1">
      <c r="A150" s="18"/>
      <c r="B150" s="23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7"/>
    </row>
    <row r="151" spans="1:63">
      <c r="A151" s="18"/>
      <c r="B151" s="18" t="s">
        <v>29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8" t="s">
        <v>40</v>
      </c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7"/>
    </row>
    <row r="152" spans="1:63">
      <c r="A152" s="18"/>
      <c r="B152" s="18" t="s">
        <v>30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9" t="s">
        <v>32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7"/>
    </row>
    <row r="153" spans="1:63">
      <c r="C153" s="56"/>
      <c r="D153" s="56"/>
      <c r="E153" s="56"/>
      <c r="F153" s="56"/>
      <c r="G153" s="56"/>
      <c r="H153" s="56"/>
      <c r="I153" s="56"/>
      <c r="J153" s="56"/>
      <c r="K153" s="56"/>
      <c r="L153" s="59" t="s">
        <v>33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7"/>
    </row>
    <row r="154" spans="1:63">
      <c r="B154" s="18" t="s">
        <v>35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9" t="s">
        <v>100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7"/>
    </row>
    <row r="155" spans="1:63">
      <c r="B155" s="18" t="s">
        <v>36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60" t="s">
        <v>102</v>
      </c>
      <c r="M155" s="61"/>
      <c r="N155" s="61"/>
      <c r="O155" s="61"/>
      <c r="P155" s="61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7"/>
    </row>
    <row r="156" spans="1:63">
      <c r="B156" s="18"/>
      <c r="C156" s="56"/>
      <c r="D156" s="56"/>
      <c r="E156" s="56"/>
      <c r="F156" s="56"/>
      <c r="G156" s="56"/>
      <c r="H156" s="56"/>
      <c r="I156" s="56"/>
      <c r="J156" s="56"/>
      <c r="K156" s="56"/>
      <c r="L156" s="59" t="s">
        <v>34</v>
      </c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7"/>
    </row>
    <row r="157" spans="1:63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7"/>
    </row>
    <row r="158" spans="1:63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7"/>
    </row>
    <row r="159" spans="1:63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7"/>
    </row>
    <row r="160" spans="1:63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7"/>
    </row>
    <row r="161" spans="2:63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7"/>
    </row>
    <row r="162" spans="2:63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7"/>
    </row>
    <row r="163" spans="2:63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7"/>
    </row>
    <row r="164" spans="2:63">
      <c r="B164" s="18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7"/>
    </row>
  </sheetData>
  <sheetProtection password="E737" sheet="1" objects="1" scenarios="1"/>
  <mergeCells count="49">
    <mergeCell ref="C138:BK138"/>
    <mergeCell ref="C139:BK139"/>
    <mergeCell ref="C144:BK144"/>
    <mergeCell ref="C146:BK146"/>
    <mergeCell ref="C147:BK147"/>
    <mergeCell ref="C137:BK137"/>
    <mergeCell ref="C105:BK105"/>
    <mergeCell ref="C106:BK106"/>
    <mergeCell ref="C107:BK107"/>
    <mergeCell ref="C111:BK111"/>
    <mergeCell ref="C123:BK123"/>
    <mergeCell ref="C124:BK124"/>
    <mergeCell ref="C125:BK125"/>
    <mergeCell ref="C128:BK128"/>
    <mergeCell ref="C129:BK129"/>
    <mergeCell ref="C130:BK130"/>
    <mergeCell ref="C133:BK133"/>
    <mergeCell ref="R4:V4"/>
    <mergeCell ref="W4:AA4"/>
    <mergeCell ref="AB4:AF4"/>
    <mergeCell ref="AG4:AK4"/>
    <mergeCell ref="C90:BK90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4:BK84"/>
    <mergeCell ref="C87:BK87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4.5703125" style="24" bestFit="1" customWidth="1"/>
    <col min="5" max="6" width="18.28515625" style="24" bestFit="1" customWidth="1"/>
    <col min="7" max="7" width="17" style="24" customWidth="1"/>
    <col min="8" max="8" width="14.42578125" style="24" customWidth="1"/>
    <col min="9" max="9" width="15.85546875" style="24" bestFit="1" customWidth="1"/>
    <col min="10" max="10" width="17" style="24" bestFit="1" customWidth="1"/>
    <col min="11" max="11" width="11.8554687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112" t="s">
        <v>196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4">
      <c r="B3" s="112" t="s">
        <v>190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4" ht="38.25">
      <c r="B4" s="13" t="s">
        <v>78</v>
      </c>
      <c r="C4" s="25" t="s">
        <v>41</v>
      </c>
      <c r="D4" s="40" t="s">
        <v>90</v>
      </c>
      <c r="E4" s="40" t="s">
        <v>91</v>
      </c>
      <c r="F4" s="40" t="s">
        <v>7</v>
      </c>
      <c r="G4" s="25" t="s">
        <v>8</v>
      </c>
      <c r="H4" s="40" t="s">
        <v>23</v>
      </c>
      <c r="I4" s="25" t="s">
        <v>96</v>
      </c>
      <c r="J4" s="25" t="s">
        <v>97</v>
      </c>
      <c r="K4" s="40" t="s">
        <v>77</v>
      </c>
      <c r="L4" s="25" t="s">
        <v>98</v>
      </c>
    </row>
    <row r="5" spans="2:14">
      <c r="B5" s="29">
        <v>1</v>
      </c>
      <c r="C5" s="30" t="s">
        <v>42</v>
      </c>
      <c r="D5" s="31">
        <v>0</v>
      </c>
      <c r="E5" s="31">
        <v>0</v>
      </c>
      <c r="F5" s="31">
        <v>5.9567158833200004E-2</v>
      </c>
      <c r="G5" s="26"/>
      <c r="H5" s="26">
        <v>0</v>
      </c>
      <c r="I5" s="26"/>
      <c r="J5" s="26"/>
      <c r="K5" s="27">
        <f>SUM(D5:H5)</f>
        <v>5.9567158833200004E-2</v>
      </c>
      <c r="L5" s="26"/>
    </row>
    <row r="6" spans="2:14">
      <c r="B6" s="29">
        <v>2</v>
      </c>
      <c r="C6" s="32" t="s">
        <v>43</v>
      </c>
      <c r="D6" s="31">
        <v>2.4898235665999999E-3</v>
      </c>
      <c r="E6" s="31">
        <v>4.3815861812300989</v>
      </c>
      <c r="F6" s="31">
        <v>1.1400105938240002</v>
      </c>
      <c r="G6" s="26"/>
      <c r="H6" s="26">
        <v>8.6019654899699996E-2</v>
      </c>
      <c r="I6" s="26"/>
      <c r="J6" s="26"/>
      <c r="K6" s="27">
        <f t="shared" ref="K6:K41" si="0">SUM(D6:H6)</f>
        <v>5.6101062535203994</v>
      </c>
      <c r="L6" s="26"/>
      <c r="N6" s="36"/>
    </row>
    <row r="7" spans="2:14">
      <c r="B7" s="29">
        <v>3</v>
      </c>
      <c r="C7" s="30" t="s">
        <v>44</v>
      </c>
      <c r="D7" s="31">
        <v>0</v>
      </c>
      <c r="E7" s="31">
        <v>0.10048456</v>
      </c>
      <c r="F7" s="31">
        <v>3.4936735999999999E-3</v>
      </c>
      <c r="G7" s="26"/>
      <c r="H7" s="26">
        <v>0</v>
      </c>
      <c r="I7" s="26"/>
      <c r="J7" s="26"/>
      <c r="K7" s="27">
        <f t="shared" si="0"/>
        <v>0.1039782336</v>
      </c>
      <c r="L7" s="26"/>
      <c r="N7" s="36"/>
    </row>
    <row r="8" spans="2:14">
      <c r="B8" s="29">
        <v>4</v>
      </c>
      <c r="C8" s="32" t="s">
        <v>45</v>
      </c>
      <c r="D8" s="31">
        <v>0</v>
      </c>
      <c r="E8" s="31">
        <v>2.8977540231982002</v>
      </c>
      <c r="F8" s="31">
        <v>0.63918687553200015</v>
      </c>
      <c r="G8" s="26"/>
      <c r="H8" s="26">
        <v>3.6567583331999997E-3</v>
      </c>
      <c r="I8" s="26"/>
      <c r="J8" s="26"/>
      <c r="K8" s="27">
        <f t="shared" si="0"/>
        <v>3.5405976570634006</v>
      </c>
      <c r="L8" s="26"/>
      <c r="N8" s="36"/>
    </row>
    <row r="9" spans="2:14">
      <c r="B9" s="29">
        <v>5</v>
      </c>
      <c r="C9" s="32" t="s">
        <v>46</v>
      </c>
      <c r="D9" s="31">
        <v>1.5099519766599999E-2</v>
      </c>
      <c r="E9" s="31">
        <v>9.9380988856984995</v>
      </c>
      <c r="F9" s="31">
        <v>1.3496059778281997</v>
      </c>
      <c r="G9" s="26"/>
      <c r="H9" s="26">
        <v>2.8631581733000001E-2</v>
      </c>
      <c r="I9" s="26"/>
      <c r="J9" s="26"/>
      <c r="K9" s="27">
        <f t="shared" si="0"/>
        <v>11.3314359650263</v>
      </c>
      <c r="L9" s="26"/>
      <c r="N9" s="36"/>
    </row>
    <row r="10" spans="2:14">
      <c r="B10" s="29">
        <v>6</v>
      </c>
      <c r="C10" s="32" t="s">
        <v>47</v>
      </c>
      <c r="D10" s="31">
        <v>0</v>
      </c>
      <c r="E10" s="31">
        <v>7.6644737768950977</v>
      </c>
      <c r="F10" s="31">
        <v>5.4498860907619004</v>
      </c>
      <c r="G10" s="26"/>
      <c r="H10" s="26">
        <v>7.5720311333300011E-2</v>
      </c>
      <c r="I10" s="26"/>
      <c r="J10" s="26"/>
      <c r="K10" s="27">
        <f t="shared" si="0"/>
        <v>13.190080178990296</v>
      </c>
      <c r="L10" s="26"/>
      <c r="N10" s="36"/>
    </row>
    <row r="11" spans="2:14">
      <c r="B11" s="29">
        <v>7</v>
      </c>
      <c r="C11" s="32" t="s">
        <v>48</v>
      </c>
      <c r="D11" s="31">
        <v>0</v>
      </c>
      <c r="E11" s="31">
        <v>0.6383396467993</v>
      </c>
      <c r="F11" s="31">
        <v>0.88410637099879985</v>
      </c>
      <c r="G11" s="26"/>
      <c r="H11" s="26">
        <v>6.1366869999999996E-4</v>
      </c>
      <c r="I11" s="26"/>
      <c r="J11" s="26"/>
      <c r="K11" s="27">
        <f t="shared" si="0"/>
        <v>1.5230596864980999</v>
      </c>
      <c r="L11" s="26"/>
      <c r="N11" s="36"/>
    </row>
    <row r="12" spans="2:14">
      <c r="B12" s="29">
        <v>8</v>
      </c>
      <c r="C12" s="30" t="s">
        <v>49</v>
      </c>
      <c r="D12" s="31">
        <v>0</v>
      </c>
      <c r="E12" s="31">
        <v>0</v>
      </c>
      <c r="F12" s="31">
        <v>0</v>
      </c>
      <c r="G12" s="26"/>
      <c r="H12" s="26">
        <v>0</v>
      </c>
      <c r="I12" s="26"/>
      <c r="J12" s="26"/>
      <c r="K12" s="27">
        <f t="shared" si="0"/>
        <v>0</v>
      </c>
      <c r="L12" s="26"/>
      <c r="N12" s="36"/>
    </row>
    <row r="13" spans="2:14">
      <c r="B13" s="29">
        <v>9</v>
      </c>
      <c r="C13" s="30" t="s">
        <v>50</v>
      </c>
      <c r="D13" s="31">
        <v>0</v>
      </c>
      <c r="E13" s="31">
        <v>0</v>
      </c>
      <c r="F13" s="31">
        <v>0</v>
      </c>
      <c r="G13" s="26"/>
      <c r="H13" s="26">
        <v>0</v>
      </c>
      <c r="I13" s="26"/>
      <c r="J13" s="26"/>
      <c r="K13" s="27">
        <f t="shared" si="0"/>
        <v>0</v>
      </c>
      <c r="L13" s="26"/>
      <c r="N13" s="36"/>
    </row>
    <row r="14" spans="2:14">
      <c r="B14" s="29">
        <v>10</v>
      </c>
      <c r="C14" s="32" t="s">
        <v>51</v>
      </c>
      <c r="D14" s="31">
        <v>1.0084292544666</v>
      </c>
      <c r="E14" s="31">
        <v>46.964720485930897</v>
      </c>
      <c r="F14" s="31">
        <v>7.8503753015638003</v>
      </c>
      <c r="G14" s="26"/>
      <c r="H14" s="26">
        <v>1.3481819497332002</v>
      </c>
      <c r="I14" s="26"/>
      <c r="J14" s="26"/>
      <c r="K14" s="27">
        <f t="shared" si="0"/>
        <v>57.171706991694499</v>
      </c>
      <c r="L14" s="26"/>
      <c r="N14" s="36"/>
    </row>
    <row r="15" spans="2:14">
      <c r="B15" s="29">
        <v>11</v>
      </c>
      <c r="C15" s="32" t="s">
        <v>52</v>
      </c>
      <c r="D15" s="31">
        <v>18.411563070332509</v>
      </c>
      <c r="E15" s="31">
        <v>306.72152822192828</v>
      </c>
      <c r="F15" s="31">
        <v>17.825393693884919</v>
      </c>
      <c r="G15" s="26"/>
      <c r="H15" s="26">
        <v>0.49999423323039993</v>
      </c>
      <c r="I15" s="26"/>
      <c r="J15" s="26"/>
      <c r="K15" s="27">
        <f t="shared" si="0"/>
        <v>343.4584792193761</v>
      </c>
      <c r="L15" s="26"/>
      <c r="N15" s="36"/>
    </row>
    <row r="16" spans="2:14">
      <c r="B16" s="29">
        <v>12</v>
      </c>
      <c r="C16" s="32" t="s">
        <v>53</v>
      </c>
      <c r="D16" s="31">
        <v>348.33961712673204</v>
      </c>
      <c r="E16" s="31">
        <v>1172.76</v>
      </c>
      <c r="F16" s="31">
        <v>8.4471727686826021</v>
      </c>
      <c r="G16" s="26"/>
      <c r="H16" s="26">
        <v>0.99381482923200026</v>
      </c>
      <c r="I16" s="26"/>
      <c r="J16" s="26"/>
      <c r="K16" s="27">
        <f t="shared" si="0"/>
        <v>1530.5406047246465</v>
      </c>
      <c r="L16" s="26"/>
      <c r="N16" s="36"/>
    </row>
    <row r="17" spans="2:14">
      <c r="B17" s="29">
        <v>13</v>
      </c>
      <c r="C17" s="32" t="s">
        <v>54</v>
      </c>
      <c r="D17" s="31">
        <v>0</v>
      </c>
      <c r="E17" s="31">
        <v>1.5016753648330998</v>
      </c>
      <c r="F17" s="31">
        <v>0.17289742733240002</v>
      </c>
      <c r="G17" s="26"/>
      <c r="H17" s="26">
        <v>6.2188166659999993E-4</v>
      </c>
      <c r="I17" s="26"/>
      <c r="J17" s="26"/>
      <c r="K17" s="27">
        <f t="shared" si="0"/>
        <v>1.6751946738320997</v>
      </c>
      <c r="L17" s="26"/>
      <c r="N17" s="36"/>
    </row>
    <row r="18" spans="2:14">
      <c r="B18" s="29">
        <v>14</v>
      </c>
      <c r="C18" s="32" t="s">
        <v>55</v>
      </c>
      <c r="D18" s="31">
        <v>0</v>
      </c>
      <c r="E18" s="31">
        <v>0.73813003893279983</v>
      </c>
      <c r="F18" s="31">
        <v>0.16177391489870002</v>
      </c>
      <c r="G18" s="26"/>
      <c r="H18" s="26">
        <v>2.4875263E-3</v>
      </c>
      <c r="I18" s="26"/>
      <c r="J18" s="26"/>
      <c r="K18" s="27">
        <f t="shared" si="0"/>
        <v>0.90239148013149995</v>
      </c>
      <c r="L18" s="26"/>
      <c r="N18" s="36"/>
    </row>
    <row r="19" spans="2:14">
      <c r="B19" s="29">
        <v>15</v>
      </c>
      <c r="C19" s="32" t="s">
        <v>56</v>
      </c>
      <c r="D19" s="31">
        <v>3.1959670248665004</v>
      </c>
      <c r="E19" s="31">
        <v>3.1708549367639014</v>
      </c>
      <c r="F19" s="31">
        <v>1.1229572237288001</v>
      </c>
      <c r="G19" s="26"/>
      <c r="H19" s="26">
        <v>0.12785307719969999</v>
      </c>
      <c r="I19" s="26"/>
      <c r="J19" s="26"/>
      <c r="K19" s="27">
        <f t="shared" si="0"/>
        <v>7.6176322625589021</v>
      </c>
      <c r="L19" s="26"/>
      <c r="N19" s="36"/>
    </row>
    <row r="20" spans="2:14">
      <c r="B20" s="29">
        <v>16</v>
      </c>
      <c r="C20" s="32" t="s">
        <v>57</v>
      </c>
      <c r="D20" s="31">
        <v>189.68329531243208</v>
      </c>
      <c r="E20" s="31">
        <v>1449.9222954364998</v>
      </c>
      <c r="F20" s="31">
        <v>47.012127445035539</v>
      </c>
      <c r="G20" s="26"/>
      <c r="H20" s="26">
        <v>4.9050040592584994</v>
      </c>
      <c r="I20" s="26"/>
      <c r="J20" s="26"/>
      <c r="K20" s="27">
        <f t="shared" si="0"/>
        <v>1691.522722253226</v>
      </c>
      <c r="L20" s="26"/>
      <c r="N20" s="36"/>
    </row>
    <row r="21" spans="2:14">
      <c r="B21" s="29">
        <v>17</v>
      </c>
      <c r="C21" s="32" t="s">
        <v>58</v>
      </c>
      <c r="D21" s="31">
        <v>58.544174861332991</v>
      </c>
      <c r="E21" s="31">
        <v>22.991601444023853</v>
      </c>
      <c r="F21" s="31">
        <v>9.9217442896536898</v>
      </c>
      <c r="G21" s="26"/>
      <c r="H21" s="26">
        <v>0.43900201533170002</v>
      </c>
      <c r="I21" s="26"/>
      <c r="J21" s="26"/>
      <c r="K21" s="27">
        <f t="shared" si="0"/>
        <v>91.896522610342231</v>
      </c>
      <c r="L21" s="26"/>
      <c r="N21" s="36"/>
    </row>
    <row r="22" spans="2:14">
      <c r="B22" s="29">
        <v>18</v>
      </c>
      <c r="C22" s="30" t="s">
        <v>59</v>
      </c>
      <c r="D22" s="31">
        <v>0</v>
      </c>
      <c r="E22" s="31">
        <v>0</v>
      </c>
      <c r="F22" s="31">
        <v>0</v>
      </c>
      <c r="G22" s="26"/>
      <c r="H22" s="26">
        <v>0</v>
      </c>
      <c r="I22" s="26"/>
      <c r="J22" s="26"/>
      <c r="K22" s="27">
        <f t="shared" si="0"/>
        <v>0</v>
      </c>
      <c r="L22" s="26"/>
      <c r="N22" s="36"/>
    </row>
    <row r="23" spans="2:14">
      <c r="B23" s="29">
        <v>19</v>
      </c>
      <c r="C23" s="32" t="s">
        <v>60</v>
      </c>
      <c r="D23" s="31">
        <v>1.4443318133100002E-2</v>
      </c>
      <c r="E23" s="31">
        <v>7.2840070638915995</v>
      </c>
      <c r="F23" s="31">
        <v>1.3729174557943</v>
      </c>
      <c r="G23" s="26"/>
      <c r="H23" s="26">
        <v>4.4347520366200002E-2</v>
      </c>
      <c r="I23" s="26"/>
      <c r="J23" s="26"/>
      <c r="K23" s="27">
        <f t="shared" si="0"/>
        <v>8.7157153581852</v>
      </c>
      <c r="L23" s="26"/>
      <c r="N23" s="36"/>
    </row>
    <row r="24" spans="2:14">
      <c r="B24" s="29">
        <v>20</v>
      </c>
      <c r="C24" s="32" t="s">
        <v>61</v>
      </c>
      <c r="D24" s="31">
        <v>6692.5541909498088</v>
      </c>
      <c r="E24" s="31">
        <v>6192.388811237578</v>
      </c>
      <c r="F24" s="31">
        <v>717.64776041329662</v>
      </c>
      <c r="G24" s="26"/>
      <c r="H24" s="26">
        <v>30.741312807902702</v>
      </c>
      <c r="I24" s="26"/>
      <c r="J24" s="26"/>
      <c r="K24" s="27">
        <f t="shared" si="0"/>
        <v>13633.332075408585</v>
      </c>
      <c r="L24" s="26"/>
      <c r="N24" s="36"/>
    </row>
    <row r="25" spans="2:14">
      <c r="B25" s="29">
        <v>21</v>
      </c>
      <c r="C25" s="30" t="s">
        <v>62</v>
      </c>
      <c r="D25" s="31">
        <v>0</v>
      </c>
      <c r="E25" s="31">
        <v>0.24928508999960003</v>
      </c>
      <c r="F25" s="31">
        <v>0.11316412499999999</v>
      </c>
      <c r="G25" s="26"/>
      <c r="H25" s="26">
        <v>0</v>
      </c>
      <c r="I25" s="26"/>
      <c r="J25" s="26"/>
      <c r="K25" s="27">
        <f t="shared" si="0"/>
        <v>0.36244921499960003</v>
      </c>
      <c r="L25" s="26"/>
      <c r="N25" s="36"/>
    </row>
    <row r="26" spans="2:14">
      <c r="B26" s="29">
        <v>22</v>
      </c>
      <c r="C26" s="32" t="s">
        <v>63</v>
      </c>
      <c r="D26" s="31">
        <v>0</v>
      </c>
      <c r="E26" s="31">
        <v>0.83055531906659996</v>
      </c>
      <c r="F26" s="31">
        <v>6.4836897099999999E-2</v>
      </c>
      <c r="G26" s="26"/>
      <c r="H26" s="26">
        <v>5.2856013899999998E-2</v>
      </c>
      <c r="I26" s="26"/>
      <c r="J26" s="26"/>
      <c r="K26" s="27">
        <f t="shared" si="0"/>
        <v>0.94824823006659997</v>
      </c>
      <c r="L26" s="26"/>
      <c r="N26" s="36"/>
    </row>
    <row r="27" spans="2:14">
      <c r="B27" s="29">
        <v>23</v>
      </c>
      <c r="C27" s="30" t="s">
        <v>64</v>
      </c>
      <c r="D27" s="31">
        <v>0</v>
      </c>
      <c r="E27" s="31">
        <v>0</v>
      </c>
      <c r="F27" s="31">
        <v>1.8047085333E-3</v>
      </c>
      <c r="G27" s="26"/>
      <c r="H27" s="26">
        <v>0</v>
      </c>
      <c r="I27" s="26"/>
      <c r="J27" s="26"/>
      <c r="K27" s="27">
        <f t="shared" si="0"/>
        <v>1.8047085333E-3</v>
      </c>
      <c r="L27" s="26"/>
      <c r="N27" s="36"/>
    </row>
    <row r="28" spans="2:14">
      <c r="B28" s="29">
        <v>24</v>
      </c>
      <c r="C28" s="30" t="s">
        <v>65</v>
      </c>
      <c r="D28" s="31">
        <v>0</v>
      </c>
      <c r="E28" s="31">
        <v>8.3047233666399989E-2</v>
      </c>
      <c r="F28" s="31">
        <v>1.8593958233299998E-2</v>
      </c>
      <c r="G28" s="26"/>
      <c r="H28" s="26">
        <v>0</v>
      </c>
      <c r="I28" s="26"/>
      <c r="J28" s="26"/>
      <c r="K28" s="27">
        <f t="shared" si="0"/>
        <v>0.10164119189969999</v>
      </c>
      <c r="L28" s="26"/>
      <c r="N28" s="36"/>
    </row>
    <row r="29" spans="2:14">
      <c r="B29" s="29">
        <v>25</v>
      </c>
      <c r="C29" s="32" t="s">
        <v>66</v>
      </c>
      <c r="D29" s="31">
        <v>1063.7379006054964</v>
      </c>
      <c r="E29" s="31">
        <v>2524.92</v>
      </c>
      <c r="F29" s="31">
        <v>136.68786044291019</v>
      </c>
      <c r="G29" s="26"/>
      <c r="H29" s="26">
        <v>6.4936679141949005</v>
      </c>
      <c r="I29" s="26"/>
      <c r="J29" s="26"/>
      <c r="K29" s="27">
        <f t="shared" si="0"/>
        <v>3731.8394289626012</v>
      </c>
      <c r="L29" s="26"/>
      <c r="N29" s="36"/>
    </row>
    <row r="30" spans="2:14">
      <c r="B30" s="29">
        <v>26</v>
      </c>
      <c r="C30" s="32" t="s">
        <v>67</v>
      </c>
      <c r="D30" s="31">
        <v>0</v>
      </c>
      <c r="E30" s="31">
        <v>7.3320332529280989</v>
      </c>
      <c r="F30" s="31">
        <v>2.4983273275593016</v>
      </c>
      <c r="G30" s="26"/>
      <c r="H30" s="26">
        <v>2.8120764233000004E-2</v>
      </c>
      <c r="I30" s="26"/>
      <c r="J30" s="26"/>
      <c r="K30" s="27">
        <f t="shared" si="0"/>
        <v>9.8584813447204009</v>
      </c>
      <c r="L30" s="26"/>
      <c r="N30" s="36"/>
    </row>
    <row r="31" spans="2:14">
      <c r="B31" s="29">
        <v>27</v>
      </c>
      <c r="C31" s="32" t="s">
        <v>17</v>
      </c>
      <c r="D31" s="31">
        <v>0.22531516883330002</v>
      </c>
      <c r="E31" s="31">
        <v>22.047639841964202</v>
      </c>
      <c r="F31" s="31">
        <v>3.6649731738268998</v>
      </c>
      <c r="G31" s="26"/>
      <c r="H31" s="26">
        <v>0.25564623089969996</v>
      </c>
      <c r="I31" s="26"/>
      <c r="J31" s="26"/>
      <c r="K31" s="27">
        <f t="shared" si="0"/>
        <v>26.193574415524104</v>
      </c>
      <c r="L31" s="26"/>
      <c r="N31" s="36"/>
    </row>
    <row r="32" spans="2:14">
      <c r="B32" s="29">
        <v>28</v>
      </c>
      <c r="C32" s="32" t="s">
        <v>68</v>
      </c>
      <c r="D32" s="31">
        <v>2.2443417666E-3</v>
      </c>
      <c r="E32" s="31">
        <v>5.9356067282996001</v>
      </c>
      <c r="F32" s="31">
        <v>0.10930929286589999</v>
      </c>
      <c r="G32" s="26"/>
      <c r="H32" s="26">
        <v>4.9998696266600001E-2</v>
      </c>
      <c r="I32" s="26"/>
      <c r="J32" s="26"/>
      <c r="K32" s="27">
        <f t="shared" si="0"/>
        <v>6.0971590591987006</v>
      </c>
      <c r="L32" s="26"/>
      <c r="N32" s="36"/>
    </row>
    <row r="33" spans="2:14">
      <c r="B33" s="29">
        <v>29</v>
      </c>
      <c r="C33" s="32" t="s">
        <v>69</v>
      </c>
      <c r="D33" s="31">
        <v>0.36379728656660004</v>
      </c>
      <c r="E33" s="31">
        <v>17.899000000000001</v>
      </c>
      <c r="F33" s="31">
        <v>4.578471535324999</v>
      </c>
      <c r="G33" s="26"/>
      <c r="H33" s="26">
        <v>0.63566086149950007</v>
      </c>
      <c r="I33" s="26"/>
      <c r="J33" s="26"/>
      <c r="K33" s="27">
        <f t="shared" si="0"/>
        <v>23.476929683391102</v>
      </c>
      <c r="L33" s="26"/>
      <c r="N33" s="36"/>
    </row>
    <row r="34" spans="2:14">
      <c r="B34" s="29">
        <v>30</v>
      </c>
      <c r="C34" s="32" t="s">
        <v>70</v>
      </c>
      <c r="D34" s="31">
        <v>105.6055318784996</v>
      </c>
      <c r="E34" s="31">
        <v>1369.7742148790578</v>
      </c>
      <c r="F34" s="31">
        <v>3.1795614004885002</v>
      </c>
      <c r="G34" s="26"/>
      <c r="H34" s="26">
        <v>4.6796957432800011E-2</v>
      </c>
      <c r="I34" s="26"/>
      <c r="J34" s="26"/>
      <c r="K34" s="27">
        <f t="shared" si="0"/>
        <v>1478.6061051154786</v>
      </c>
      <c r="L34" s="26"/>
      <c r="N34" s="36"/>
    </row>
    <row r="35" spans="2:14">
      <c r="B35" s="29">
        <v>31</v>
      </c>
      <c r="C35" s="30" t="s">
        <v>71</v>
      </c>
      <c r="D35" s="31">
        <v>0</v>
      </c>
      <c r="E35" s="31">
        <v>0</v>
      </c>
      <c r="F35" s="31">
        <v>0.1002878529998</v>
      </c>
      <c r="G35" s="26"/>
      <c r="H35" s="26">
        <v>0</v>
      </c>
      <c r="I35" s="26"/>
      <c r="J35" s="26"/>
      <c r="K35" s="27">
        <f t="shared" si="0"/>
        <v>0.1002878529998</v>
      </c>
      <c r="L35" s="26"/>
      <c r="N35" s="36"/>
    </row>
    <row r="36" spans="2:14">
      <c r="B36" s="29">
        <v>32</v>
      </c>
      <c r="C36" s="32" t="s">
        <v>72</v>
      </c>
      <c r="D36" s="31">
        <v>611.16324092276443</v>
      </c>
      <c r="E36" s="31">
        <v>465.49303848834666</v>
      </c>
      <c r="F36" s="31">
        <v>36.832462944268165</v>
      </c>
      <c r="G36" s="26"/>
      <c r="H36" s="26">
        <v>3.4387292229928006</v>
      </c>
      <c r="I36" s="26"/>
      <c r="J36" s="26"/>
      <c r="K36" s="27">
        <f t="shared" si="0"/>
        <v>1116.927471578372</v>
      </c>
      <c r="L36" s="26"/>
      <c r="N36" s="36"/>
    </row>
    <row r="37" spans="2:14">
      <c r="B37" s="29">
        <v>33</v>
      </c>
      <c r="C37" s="32" t="s">
        <v>163</v>
      </c>
      <c r="D37" s="31">
        <v>6.792301334932799</v>
      </c>
      <c r="E37" s="31">
        <v>142.81549667537658</v>
      </c>
      <c r="F37" s="31">
        <v>6.1468228955003053</v>
      </c>
      <c r="G37" s="26"/>
      <c r="H37" s="26">
        <v>1.0412326031629999</v>
      </c>
      <c r="I37" s="26"/>
      <c r="J37" s="26"/>
      <c r="K37" s="27">
        <f t="shared" si="0"/>
        <v>156.79585350897267</v>
      </c>
      <c r="L37" s="26"/>
      <c r="N37" s="36"/>
    </row>
    <row r="38" spans="2:14">
      <c r="B38" s="29">
        <v>34</v>
      </c>
      <c r="C38" s="32" t="s">
        <v>73</v>
      </c>
      <c r="D38" s="31">
        <v>0</v>
      </c>
      <c r="E38" s="31">
        <v>0.14707381123319996</v>
      </c>
      <c r="F38" s="31">
        <v>0.15241465799999998</v>
      </c>
      <c r="G38" s="26"/>
      <c r="H38" s="26">
        <v>0</v>
      </c>
      <c r="I38" s="26"/>
      <c r="J38" s="26"/>
      <c r="K38" s="27">
        <f t="shared" si="0"/>
        <v>0.29948846923319994</v>
      </c>
      <c r="L38" s="26"/>
      <c r="N38" s="36"/>
    </row>
    <row r="39" spans="2:14">
      <c r="B39" s="29">
        <v>35</v>
      </c>
      <c r="C39" s="32" t="s">
        <v>74</v>
      </c>
      <c r="D39" s="31">
        <v>23.385547077699194</v>
      </c>
      <c r="E39" s="31">
        <v>145.80205813783641</v>
      </c>
      <c r="F39" s="31">
        <v>13.79</v>
      </c>
      <c r="G39" s="26"/>
      <c r="H39" s="26">
        <v>1.1336466877969003</v>
      </c>
      <c r="I39" s="26"/>
      <c r="J39" s="26"/>
      <c r="K39" s="27">
        <f t="shared" si="0"/>
        <v>184.11125190333249</v>
      </c>
      <c r="L39" s="26"/>
      <c r="N39" s="36"/>
    </row>
    <row r="40" spans="2:14">
      <c r="B40" s="29">
        <v>36</v>
      </c>
      <c r="C40" s="32" t="s">
        <v>75</v>
      </c>
      <c r="D40" s="31">
        <v>1.14241254E-2</v>
      </c>
      <c r="E40" s="31">
        <v>1.6757123784662</v>
      </c>
      <c r="F40" s="31">
        <v>8.2439075398499997E-2</v>
      </c>
      <c r="G40" s="26"/>
      <c r="H40" s="26">
        <v>2.282498E-3</v>
      </c>
      <c r="I40" s="26"/>
      <c r="J40" s="26"/>
      <c r="K40" s="27">
        <f t="shared" si="0"/>
        <v>1.7718580772647001</v>
      </c>
      <c r="L40" s="26"/>
      <c r="N40" s="36"/>
    </row>
    <row r="41" spans="2:14">
      <c r="B41" s="29">
        <v>37</v>
      </c>
      <c r="C41" s="32" t="s">
        <v>76</v>
      </c>
      <c r="D41" s="31">
        <v>150.7619930259639</v>
      </c>
      <c r="E41" s="31">
        <v>499.70934819316017</v>
      </c>
      <c r="F41" s="31">
        <v>50.761487284548735</v>
      </c>
      <c r="G41" s="26"/>
      <c r="H41" s="26">
        <v>2.1191849907241989</v>
      </c>
      <c r="I41" s="26"/>
      <c r="J41" s="26"/>
      <c r="K41" s="27">
        <f t="shared" si="0"/>
        <v>703.35201349439694</v>
      </c>
      <c r="L41" s="26"/>
      <c r="N41" s="36"/>
    </row>
    <row r="42" spans="2:14">
      <c r="B42" s="25" t="s">
        <v>11</v>
      </c>
      <c r="C42" s="13"/>
      <c r="D42" s="39">
        <f>SUM(D5:D41)</f>
        <v>9273.8185660293639</v>
      </c>
      <c r="E42" s="39">
        <f>SUM(E5:E41)</f>
        <v>14434.778471333604</v>
      </c>
      <c r="F42" s="39">
        <f t="shared" ref="F42:H42" si="1">SUM(F5:F41)</f>
        <v>1079.8437942478074</v>
      </c>
      <c r="G42" s="34">
        <f t="shared" si="1"/>
        <v>0</v>
      </c>
      <c r="H42" s="62">
        <f t="shared" si="1"/>
        <v>54.595085316323598</v>
      </c>
      <c r="I42" s="35"/>
      <c r="J42" s="35">
        <f>SUM(J38:J41)</f>
        <v>0</v>
      </c>
      <c r="K42" s="34">
        <f>SUM(K5:K41)</f>
        <v>24843.035916927092</v>
      </c>
      <c r="L42" s="26"/>
      <c r="M42" s="28"/>
    </row>
    <row r="43" spans="2:14">
      <c r="E43" s="38"/>
    </row>
  </sheetData>
  <sheetProtection password="E737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Krina Vajani</dc:creator>
  <cp:lastModifiedBy>thakkri</cp:lastModifiedBy>
  <dcterms:created xsi:type="dcterms:W3CDTF">2015-12-08T05:07:53Z</dcterms:created>
  <dcterms:modified xsi:type="dcterms:W3CDTF">2015-12-08T05:27:59Z</dcterms:modified>
</cp:coreProperties>
</file>