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675"/>
  </bookViews>
  <sheets>
    <sheet name="Anex A1 Frmt for AUM disclosure" sheetId="12" r:id="rId1"/>
    <sheet name="Anex A2 Frmt AUM stateUT wise " sheetId="9" r:id="rId2"/>
  </sheets>
  <definedNames>
    <definedName name="_xlnm._FilterDatabase" localSheetId="0" hidden="1">'Anex A1 Frmt for AUM disclosure'!$A$1:$BK$145</definedName>
  </definedNames>
  <calcPr calcId="125725"/>
</workbook>
</file>

<file path=xl/calcChain.xml><?xml version="1.0" encoding="utf-8"?>
<calcChain xmlns="http://schemas.openxmlformats.org/spreadsheetml/2006/main">
  <c r="D103" i="12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BA103"/>
  <c r="BB103"/>
  <c r="BC103"/>
  <c r="BD103"/>
  <c r="BE103"/>
  <c r="BF103"/>
  <c r="BG103"/>
  <c r="BH103"/>
  <c r="BI103"/>
  <c r="BJ103"/>
  <c r="C103"/>
  <c r="BK142"/>
  <c r="BK141"/>
  <c r="BK114"/>
  <c r="BK115"/>
  <c r="BK116"/>
  <c r="BK117"/>
  <c r="BK118"/>
  <c r="BK119"/>
  <c r="BK120"/>
  <c r="BK113"/>
  <c r="BK109"/>
  <c r="BK93"/>
  <c r="BK94"/>
  <c r="BK95"/>
  <c r="BK96"/>
  <c r="BK97"/>
  <c r="BK98"/>
  <c r="BK99"/>
  <c r="BK100"/>
  <c r="BK101"/>
  <c r="BK102"/>
  <c r="BK92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49"/>
  <c r="BK50"/>
  <c r="BK51"/>
  <c r="BK52"/>
  <c r="BK53"/>
  <c r="BK54"/>
  <c r="BK55"/>
  <c r="BK56"/>
  <c r="BK57"/>
  <c r="BK58"/>
  <c r="BK59"/>
  <c r="BK60"/>
  <c r="BK61"/>
  <c r="BK62"/>
  <c r="BK63"/>
  <c r="BK64"/>
  <c r="BK65"/>
  <c r="BK66"/>
  <c r="BK67"/>
  <c r="BK68"/>
  <c r="BK69"/>
  <c r="BK70"/>
  <c r="BK71"/>
  <c r="BK72"/>
  <c r="BK73"/>
  <c r="BK74"/>
  <c r="BK75"/>
  <c r="BK76"/>
  <c r="BK77"/>
  <c r="BK78"/>
  <c r="BK79"/>
  <c r="BK80"/>
  <c r="BK81"/>
  <c r="BK82"/>
  <c r="BK19"/>
  <c r="BK14"/>
  <c r="BK10"/>
  <c r="BK9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C83"/>
  <c r="BK83" l="1"/>
  <c r="BK11"/>
  <c r="K6" i="9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5"/>
  <c r="BJ143" i="12" l="1"/>
  <c r="BI143"/>
  <c r="BH143"/>
  <c r="BG143"/>
  <c r="BF143"/>
  <c r="BE143"/>
  <c r="BD143"/>
  <c r="BC143"/>
  <c r="BB143"/>
  <c r="BA143"/>
  <c r="AZ143"/>
  <c r="AY143"/>
  <c r="AX143"/>
  <c r="AW143"/>
  <c r="AV143"/>
  <c r="AU143"/>
  <c r="AT143"/>
  <c r="AS143"/>
  <c r="AR143"/>
  <c r="AQ143"/>
  <c r="AP143"/>
  <c r="AO143"/>
  <c r="AN143"/>
  <c r="AM143"/>
  <c r="AL143"/>
  <c r="AK143"/>
  <c r="AJ143"/>
  <c r="AI143"/>
  <c r="AH143"/>
  <c r="AG143"/>
  <c r="AF143"/>
  <c r="AE143"/>
  <c r="AD143"/>
  <c r="AC143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C143"/>
  <c r="BJ121"/>
  <c r="BI121"/>
  <c r="BH121"/>
  <c r="BG121"/>
  <c r="BF121"/>
  <c r="BE121"/>
  <c r="BD121"/>
  <c r="BC121"/>
  <c r="BB121"/>
  <c r="BA121"/>
  <c r="AZ121"/>
  <c r="AY121"/>
  <c r="AX121"/>
  <c r="AW121"/>
  <c r="AV121"/>
  <c r="AU121"/>
  <c r="AT121"/>
  <c r="AS121"/>
  <c r="AR121"/>
  <c r="AQ121"/>
  <c r="AP121"/>
  <c r="AO121"/>
  <c r="AN121"/>
  <c r="AM121"/>
  <c r="AL121"/>
  <c r="AK121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BJ110"/>
  <c r="BJ122" s="1"/>
  <c r="BI110"/>
  <c r="BI122" s="1"/>
  <c r="BH110"/>
  <c r="BH122" s="1"/>
  <c r="BG110"/>
  <c r="BG122" s="1"/>
  <c r="BF110"/>
  <c r="BF122" s="1"/>
  <c r="BE110"/>
  <c r="BE122" s="1"/>
  <c r="BD110"/>
  <c r="BD122" s="1"/>
  <c r="BC110"/>
  <c r="BC122" s="1"/>
  <c r="BB110"/>
  <c r="BB122" s="1"/>
  <c r="BA110"/>
  <c r="BA122" s="1"/>
  <c r="AZ110"/>
  <c r="AZ122" s="1"/>
  <c r="AY110"/>
  <c r="AY122" s="1"/>
  <c r="AX110"/>
  <c r="AX122" s="1"/>
  <c r="AW110"/>
  <c r="AW122" s="1"/>
  <c r="AV110"/>
  <c r="AV122" s="1"/>
  <c r="AU110"/>
  <c r="AU122" s="1"/>
  <c r="AT110"/>
  <c r="AT122" s="1"/>
  <c r="AS110"/>
  <c r="AS122" s="1"/>
  <c r="AR110"/>
  <c r="AR122" s="1"/>
  <c r="AQ110"/>
  <c r="AQ122" s="1"/>
  <c r="AP110"/>
  <c r="AP122" s="1"/>
  <c r="AO110"/>
  <c r="AO122" s="1"/>
  <c r="AN110"/>
  <c r="AN122" s="1"/>
  <c r="AM110"/>
  <c r="AM122" s="1"/>
  <c r="AL110"/>
  <c r="AL122" s="1"/>
  <c r="AK110"/>
  <c r="AK122" s="1"/>
  <c r="AJ110"/>
  <c r="AJ122" s="1"/>
  <c r="AI110"/>
  <c r="AI122" s="1"/>
  <c r="AH110"/>
  <c r="AH122" s="1"/>
  <c r="AG110"/>
  <c r="AG122" s="1"/>
  <c r="AF110"/>
  <c r="AF122" s="1"/>
  <c r="AE110"/>
  <c r="AE122" s="1"/>
  <c r="AD110"/>
  <c r="AD122" s="1"/>
  <c r="AC110"/>
  <c r="AC122" s="1"/>
  <c r="AB110"/>
  <c r="AB122" s="1"/>
  <c r="AA110"/>
  <c r="AA122" s="1"/>
  <c r="Z110"/>
  <c r="Z122" s="1"/>
  <c r="Y110"/>
  <c r="Y122" s="1"/>
  <c r="X110"/>
  <c r="X122" s="1"/>
  <c r="W110"/>
  <c r="W122" s="1"/>
  <c r="V110"/>
  <c r="V122" s="1"/>
  <c r="U110"/>
  <c r="U122" s="1"/>
  <c r="T110"/>
  <c r="T122" s="1"/>
  <c r="S110"/>
  <c r="S122" s="1"/>
  <c r="R110"/>
  <c r="R122" s="1"/>
  <c r="Q110"/>
  <c r="Q122" s="1"/>
  <c r="P110"/>
  <c r="P122" s="1"/>
  <c r="O110"/>
  <c r="O122" s="1"/>
  <c r="N110"/>
  <c r="N122" s="1"/>
  <c r="M110"/>
  <c r="M122" s="1"/>
  <c r="L110"/>
  <c r="L122" s="1"/>
  <c r="K110"/>
  <c r="K122" s="1"/>
  <c r="J110"/>
  <c r="J122" s="1"/>
  <c r="I110"/>
  <c r="I122" s="1"/>
  <c r="H110"/>
  <c r="H122" s="1"/>
  <c r="G110"/>
  <c r="G122" s="1"/>
  <c r="F110"/>
  <c r="F122" s="1"/>
  <c r="E110"/>
  <c r="E122" s="1"/>
  <c r="D110"/>
  <c r="D122" s="1"/>
  <c r="C110"/>
  <c r="BK110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K103" l="1"/>
  <c r="C122"/>
  <c r="BK15"/>
  <c r="BK143"/>
  <c r="BK121"/>
  <c r="BK122" s="1"/>
  <c r="D104"/>
  <c r="D145" s="1"/>
  <c r="C104"/>
  <c r="BK104" l="1"/>
  <c r="C145"/>
  <c r="E104"/>
  <c r="E145" s="1"/>
  <c r="J42" i="9"/>
  <c r="E42"/>
  <c r="H42"/>
  <c r="G42"/>
  <c r="F42"/>
  <c r="D42"/>
  <c r="F104" i="12" l="1"/>
  <c r="F145" s="1"/>
  <c r="BK145" l="1"/>
  <c r="G104"/>
  <c r="G145" s="1"/>
  <c r="H104" l="1"/>
  <c r="H145" s="1"/>
  <c r="K42" i="9"/>
  <c r="I104" i="12" l="1"/>
  <c r="I145" s="1"/>
  <c r="J104" l="1"/>
  <c r="J145" s="1"/>
  <c r="K104" l="1"/>
  <c r="K145" s="1"/>
  <c r="L104" l="1"/>
  <c r="L145" s="1"/>
  <c r="M104" l="1"/>
  <c r="M145" s="1"/>
  <c r="N104" l="1"/>
  <c r="N145" s="1"/>
  <c r="O104" l="1"/>
  <c r="O145" s="1"/>
  <c r="P104" l="1"/>
  <c r="P145" s="1"/>
  <c r="Q104" l="1"/>
  <c r="Q145" s="1"/>
  <c r="R104" l="1"/>
  <c r="R145" s="1"/>
  <c r="S104" l="1"/>
  <c r="S145" s="1"/>
  <c r="T104" l="1"/>
  <c r="T145" s="1"/>
  <c r="U104" l="1"/>
  <c r="U145" s="1"/>
  <c r="V104" l="1"/>
  <c r="V145" s="1"/>
  <c r="W104" l="1"/>
  <c r="W145" s="1"/>
  <c r="X104" l="1"/>
  <c r="X145" s="1"/>
  <c r="Y104" l="1"/>
  <c r="Y145" s="1"/>
  <c r="Z104" l="1"/>
  <c r="Z145" s="1"/>
  <c r="AA104" l="1"/>
  <c r="AA145" s="1"/>
  <c r="AB104" l="1"/>
  <c r="AB145" s="1"/>
  <c r="AC104" l="1"/>
  <c r="AC145" s="1"/>
  <c r="AD104" l="1"/>
  <c r="AD145" s="1"/>
  <c r="AE104" l="1"/>
  <c r="AE145" s="1"/>
  <c r="AF104" l="1"/>
  <c r="AF145" s="1"/>
  <c r="AG104" l="1"/>
  <c r="AG145" s="1"/>
  <c r="AH104" l="1"/>
  <c r="AH145" s="1"/>
  <c r="AI104" l="1"/>
  <c r="AI145" s="1"/>
  <c r="AJ104" l="1"/>
  <c r="AJ145" s="1"/>
  <c r="AK104" l="1"/>
  <c r="AK145" s="1"/>
  <c r="AL104" l="1"/>
  <c r="AL145" s="1"/>
  <c r="AM104" l="1"/>
  <c r="AM145" s="1"/>
  <c r="AN104" l="1"/>
  <c r="AN145" s="1"/>
  <c r="AO104" l="1"/>
  <c r="AO145" s="1"/>
  <c r="AP104" l="1"/>
  <c r="AP145" s="1"/>
  <c r="AQ104" l="1"/>
  <c r="AQ145" s="1"/>
  <c r="AR104" l="1"/>
  <c r="AR145" s="1"/>
  <c r="AS104" l="1"/>
  <c r="AS145" s="1"/>
  <c r="AT104" l="1"/>
  <c r="AT145" s="1"/>
  <c r="AU104" l="1"/>
  <c r="AU145" s="1"/>
  <c r="AV104" l="1"/>
  <c r="AV145" s="1"/>
  <c r="AW104" l="1"/>
  <c r="AW145" s="1"/>
  <c r="AX104" l="1"/>
  <c r="AX145" s="1"/>
  <c r="AY104" l="1"/>
  <c r="AY145" s="1"/>
  <c r="AZ104" l="1"/>
  <c r="AZ145" s="1"/>
  <c r="BA104" l="1"/>
  <c r="BA145" s="1"/>
  <c r="BB104" l="1"/>
  <c r="BB145" s="1"/>
  <c r="BC104" l="1"/>
  <c r="BC145" s="1"/>
  <c r="BD104" l="1"/>
  <c r="BD145" s="1"/>
  <c r="BE104" l="1"/>
  <c r="BE145" s="1"/>
  <c r="BF104" l="1"/>
  <c r="BF145" s="1"/>
  <c r="BG104" l="1"/>
  <c r="BG145" s="1"/>
  <c r="BH104" l="1"/>
  <c r="BH145" s="1"/>
  <c r="BI104" l="1"/>
  <c r="BI145" s="1"/>
  <c r="BJ104"/>
  <c r="BJ145" s="1"/>
</calcChain>
</file>

<file path=xl/sharedStrings.xml><?xml version="1.0" encoding="utf-8"?>
<sst xmlns="http://schemas.openxmlformats.org/spreadsheetml/2006/main" count="241" uniqueCount="197">
  <si>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</si>
  <si>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</si>
  <si>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</si>
  <si>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</si>
  <si>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</si>
  <si>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</si>
  <si>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</si>
  <si>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</si>
  <si>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</si>
  <si>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</si>
  <si>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</si>
  <si>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</si>
  <si>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</si>
  <si>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</si>
  <si>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</si>
  <si>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</si>
  <si>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</si>
  <si>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</si>
  <si>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</si>
  <si>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</si>
  <si>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</si>
  <si>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</si>
  <si>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</si>
  <si>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</si>
  <si>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</si>
  <si>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</si>
  <si>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</si>
  <si>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</si>
  <si>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</si>
  <si>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</si>
  <si>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</si>
  <si>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</si>
  <si>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</si>
  <si>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</si>
  <si>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</si>
  <si>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</si>
  <si>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</si>
  <si>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</si>
  <si>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</si>
  <si>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</si>
  <si>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</si>
  <si>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</si>
  <si>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</si>
  <si>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</si>
  <si>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</si>
  <si>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</si>
  <si>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</si>
  <si>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</si>
  <si>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</si>
  <si>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</si>
  <si>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</si>
  <si>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</si>
  <si>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</si>
  <si>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</si>
  <si>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</si>
  <si>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</si>
  <si>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</si>
  <si>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</si>
  <si>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</si>
  <si>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</si>
  <si>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</si>
  <si>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</si>
  <si>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</si>
  <si>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</si>
  <si>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</si>
  <si>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</si>
  <si>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</si>
  <si>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</si>
  <si>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</si>
  <si>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</si>
  <si>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</si>
  <si>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</si>
  <si>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</si>
  <si>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</si>
  <si>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</si>
  <si>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</si>
  <si>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</si>
  <si>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</si>
  <si>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</si>
  <si>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</si>
  <si>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</si>
  <si>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</si>
  <si>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</si>
  <si>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</si>
  <si>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</si>
  <si>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</si>
  <si>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</si>
  <si>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</si>
  <si>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</si>
  <si>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</si>
  <si>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</si>
  <si>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</si>
  <si>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</si>
  <si>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</si>
  <si>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</si>
  <si>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</si>
  <si>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</si>
  <si>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</si>
  <si>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</si>
  <si>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</si>
  <si>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</si>
  <si>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</si>
  <si>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</si>
  <si>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DWS Insta Cash Plus Fund</t>
  </si>
  <si>
    <t>DWS Treasury Fund - Cash</t>
  </si>
  <si>
    <t>DWS Gilt Fund</t>
  </si>
  <si>
    <t>DWS  Fixed maturity Plan Series 45</t>
  </si>
  <si>
    <t>DWS  Fixed maturity Plan Series 47</t>
  </si>
  <si>
    <t>DWS  Fixed maturity Plan Series 49</t>
  </si>
  <si>
    <t>DWS  Fixed maturity Plan Series 54</t>
  </si>
  <si>
    <t>DWS  Fixed maturity Plan Series 56</t>
  </si>
  <si>
    <t>DWS  Fixed maturity Plan Series 57</t>
  </si>
  <si>
    <t>DWS  Fixed Maturity Plan Series 58</t>
  </si>
  <si>
    <t>DWS  Fixed Maturity Plan Series 60</t>
  </si>
  <si>
    <t>DWS  Fixed Maturity Plan Series 61</t>
  </si>
  <si>
    <t>DWS  Fixed Maturity Plan Series 62</t>
  </si>
  <si>
    <t>DWS  Fixed Maturity Plan Series 63</t>
  </si>
  <si>
    <t>DWS Fixed Maturity Plan - Series 16</t>
  </si>
  <si>
    <t>DWS Fixed Maturity Plan - Series 31</t>
  </si>
  <si>
    <t>DWS Fixed Maturity Plan - Series 32</t>
  </si>
  <si>
    <t>DWS Fixed Maturity Plan - Series 33</t>
  </si>
  <si>
    <t>DWS Fixed Maturity Plan - Series 34</t>
  </si>
  <si>
    <t>DWS Fixed Maturity Plan - Series 37</t>
  </si>
  <si>
    <t>DWS Fixed Maturity Plan - Series 38</t>
  </si>
  <si>
    <t>DWS Fixed Maturity Plan - Series 39</t>
  </si>
  <si>
    <t>DWS Hybrid Fixed Term Fund - Series 10</t>
  </si>
  <si>
    <t>DWS Hybrid Fixed Term Fund - Series 11</t>
  </si>
  <si>
    <t>DWS Hybrid Fixed Term Fund - Series 12</t>
  </si>
  <si>
    <t>DWS Hybrid Fixed Term Fund - Series 13</t>
  </si>
  <si>
    <t>DWS Hybrid Fixed Term Fund - Series 14</t>
  </si>
  <si>
    <t>DWS Hybrid Fixed Term Fund - Series 17</t>
  </si>
  <si>
    <t>DWS Hybrid Fixed Term Fund - Series 19</t>
  </si>
  <si>
    <t>DWS Hybrid Fixed Term Fund - Series 4</t>
  </si>
  <si>
    <t>DWS Hybrid Fixed Term Fund - Series 5</t>
  </si>
  <si>
    <t>DWS Hybrid Fixed Term Fund - Series 6</t>
  </si>
  <si>
    <t>DWS Hybrid Fixed Term Fund - Series 7</t>
  </si>
  <si>
    <t>DWS Hybrid Fixed Term Fund - Series 8</t>
  </si>
  <si>
    <t>DWS Hybrid Fixed Term Fund - Series 9</t>
  </si>
  <si>
    <t>DWS Banking &amp; PSU Debt Fund</t>
  </si>
  <si>
    <t>DWS Cash Opportunities Fund</t>
  </si>
  <si>
    <t>DWS Income Advantage Fund</t>
  </si>
  <si>
    <t>DWS Inflation Indexed Bond Fund</t>
  </si>
  <si>
    <t>DWS Medium Term Income Fund</t>
  </si>
  <si>
    <t>DWS Premier Bond Fund</t>
  </si>
  <si>
    <t>DWS Short Maturity Fund</t>
  </si>
  <si>
    <t>DWS Treasury Fund - Investment</t>
  </si>
  <si>
    <t>DWS Ultra Short Term Fund</t>
  </si>
  <si>
    <t>DWS Tax Saving Fund</t>
  </si>
  <si>
    <t>DWS Alpha Equity Fund</t>
  </si>
  <si>
    <t>DWS Investment Opportunity Fund</t>
  </si>
  <si>
    <t>DWS Global Agribusiness Offshore Fund</t>
  </si>
  <si>
    <t>DWS Top Euroland Offshore Fund</t>
  </si>
  <si>
    <t>DWS  Fixed Maturity Plan Series 64</t>
  </si>
  <si>
    <t>DWS  Fixed Maturity Plan Series 69</t>
  </si>
  <si>
    <t>DWS Fixed Maturity Plan - Series 66</t>
  </si>
  <si>
    <t>DWS Fixed Maturity Plan - Series 68</t>
  </si>
  <si>
    <t>DWS Hybrid Fixed Term Fund - Series 21</t>
  </si>
  <si>
    <t>DWS Fixed Maturity Plan - Series 70</t>
  </si>
  <si>
    <t>DWS Fixed Maturity Plan - Series 71</t>
  </si>
  <si>
    <t>DWS Hybrid Fixed Term Fund Series 22</t>
  </si>
  <si>
    <t>DWS INTERVAL FUND ANNUAL PLAN SERIES 1</t>
  </si>
  <si>
    <t>DWS Fixed Maturity Plan - Series 72</t>
  </si>
  <si>
    <t>DWS Hybrid Fixed Term Fund Series - 23</t>
  </si>
  <si>
    <t>TELANGANA</t>
  </si>
  <si>
    <t>DWS Arbitrage Fund</t>
  </si>
  <si>
    <t>1</t>
  </si>
  <si>
    <t>DWS Fixed Maturity Plan - Series 75</t>
  </si>
  <si>
    <t>DWS Hybrid Fixed Term Fund Series - 27</t>
  </si>
  <si>
    <t>DWS Hybrid Fixed Term Fund Series - 26</t>
  </si>
  <si>
    <t>DWS Hybrid Fixed Term Fund Series 29</t>
  </si>
  <si>
    <t>DWS Corporate Debt Opportunities Fund</t>
  </si>
  <si>
    <t>DWS Fixed Maturity Plan - Series 77</t>
  </si>
  <si>
    <t>DWS Fixed Maturity Plan - Series 78</t>
  </si>
  <si>
    <t>DWS Fixed Maturity Plan Series 82</t>
  </si>
  <si>
    <t>DWS Fixed Maturity Plan Series 85</t>
  </si>
  <si>
    <t>DWS Fixed Maturity Plan Series 86</t>
  </si>
  <si>
    <t>DWS Fixed Maturity Plan Series 87</t>
  </si>
  <si>
    <t>DWS Hybrid Fixed Term Fund Series 31</t>
  </si>
  <si>
    <t>DWS Hybrid Fixed Term Fund Series 32</t>
  </si>
  <si>
    <t>DWS Hybrid Fixed Term Fund Series 33</t>
  </si>
  <si>
    <t>DWS Hybrid Fixed Term Fund Series 34</t>
  </si>
  <si>
    <t>DWS Hybrid Fixed Term Fund Series 35</t>
  </si>
  <si>
    <t>DWS Hybrid Fixed Term Fund Series 37</t>
  </si>
  <si>
    <t>DWS Equity Income Fund</t>
  </si>
  <si>
    <t>DWS Mid Cap Fund Series 1</t>
  </si>
  <si>
    <t>DWS Large Cap Fund Series 1</t>
  </si>
  <si>
    <t>DWS Large Cap Fund Series 2</t>
  </si>
  <si>
    <t>DWS Large Cap Fund Series 3</t>
  </si>
  <si>
    <t>DWS Hybrid Fixed Term Fund Series 39</t>
  </si>
  <si>
    <t>DWS Fixed Maturity Plan Series 91</t>
  </si>
  <si>
    <t>Deutsche Mutual Fund (All figures in Rs. Crore)</t>
  </si>
  <si>
    <t>DWS Hybrid Fixed Term Fund Series 40</t>
  </si>
  <si>
    <t>DWS Hybrid Fixed Term Fund Series 41</t>
  </si>
  <si>
    <t>DWS Low Duration Fund</t>
  </si>
  <si>
    <t>DWS Fixed Maturity Plan - Series 4</t>
  </si>
  <si>
    <t>Deutsche Mutual Fund: Net Assets Under Management (AUM) as on 31st October 2015 (All figures in Rs. Crore)</t>
  </si>
  <si>
    <t>Table showing State wise /Union Territory wise contribution to AUM of category of schemes as on 31st October 2015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</si>
</sst>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0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indexed="64"/>
      <name val="Arial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2" applyFont="1"/>
    <xf numFmtId="0" fontId="6" fillId="0" borderId="4" xfId="2" applyNumberFormat="1" applyFont="1" applyFill="1" applyBorder="1" applyAlignment="1">
      <alignment horizontal="center" wrapText="1"/>
    </xf>
    <xf numFmtId="0" fontId="6" fillId="0" borderId="1" xfId="2" applyNumberFormat="1" applyFont="1" applyFill="1" applyBorder="1" applyAlignment="1">
      <alignment horizontal="center" wrapText="1"/>
    </xf>
    <xf numFmtId="0" fontId="6" fillId="0" borderId="5" xfId="2" applyNumberFormat="1" applyFont="1" applyFill="1" applyBorder="1" applyAlignment="1">
      <alignment horizontal="center" wrapText="1"/>
    </xf>
    <xf numFmtId="0" fontId="6" fillId="0" borderId="0" xfId="2" applyFont="1"/>
    <xf numFmtId="0" fontId="7" fillId="0" borderId="6" xfId="0" applyFont="1" applyBorder="1"/>
    <xf numFmtId="0" fontId="7" fillId="0" borderId="7" xfId="0" applyFont="1" applyBorder="1" applyAlignment="1">
      <alignment wrapText="1"/>
    </xf>
    <xf numFmtId="0" fontId="8" fillId="0" borderId="0" xfId="0" applyFont="1" applyBorder="1"/>
    <xf numFmtId="164" fontId="8" fillId="0" borderId="0" xfId="4" applyFont="1" applyBorder="1"/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right" wrapText="1"/>
    </xf>
    <xf numFmtId="0" fontId="8" fillId="0" borderId="4" xfId="0" applyFont="1" applyBorder="1"/>
    <xf numFmtId="0" fontId="8" fillId="0" borderId="1" xfId="0" applyFont="1" applyBorder="1"/>
    <xf numFmtId="0" fontId="8" fillId="0" borderId="5" xfId="0" applyFont="1" applyBorder="1"/>
    <xf numFmtId="164" fontId="8" fillId="0" borderId="6" xfId="4" applyFont="1" applyBorder="1"/>
    <xf numFmtId="0" fontId="7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7" fillId="0" borderId="0" xfId="0" applyFont="1" applyBorder="1"/>
    <xf numFmtId="0" fontId="7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right"/>
    </xf>
    <xf numFmtId="2" fontId="6" fillId="0" borderId="3" xfId="2" applyNumberFormat="1" applyFont="1" applyFill="1" applyBorder="1"/>
    <xf numFmtId="0" fontId="7" fillId="0" borderId="8" xfId="0" applyFont="1" applyBorder="1"/>
    <xf numFmtId="0" fontId="7" fillId="0" borderId="0" xfId="0" applyFont="1" applyBorder="1" applyAlignment="1">
      <alignment horizontal="right" wrapText="1"/>
    </xf>
    <xf numFmtId="0" fontId="8" fillId="0" borderId="0" xfId="0" applyFont="1"/>
    <xf numFmtId="2" fontId="6" fillId="0" borderId="1" xfId="2" applyNumberFormat="1" applyFont="1" applyFill="1" applyBorder="1" applyAlignment="1">
      <alignment horizontal="center" vertical="top" wrapText="1"/>
    </xf>
    <xf numFmtId="164" fontId="8" fillId="0" borderId="1" xfId="4" applyFont="1" applyBorder="1"/>
    <xf numFmtId="164" fontId="8" fillId="0" borderId="1" xfId="0" applyNumberFormat="1" applyFont="1" applyBorder="1"/>
    <xf numFmtId="164" fontId="8" fillId="0" borderId="0" xfId="0" applyNumberFormat="1" applyFont="1"/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164" fontId="8" fillId="0" borderId="1" xfId="4" applyFont="1" applyBorder="1" applyAlignment="1">
      <alignment horizontal="left"/>
    </xf>
    <xf numFmtId="0" fontId="8" fillId="0" borderId="1" xfId="1" applyFont="1" applyBorder="1"/>
    <xf numFmtId="2" fontId="8" fillId="0" borderId="5" xfId="0" applyNumberFormat="1" applyFont="1" applyBorder="1"/>
    <xf numFmtId="164" fontId="7" fillId="0" borderId="1" xfId="0" applyNumberFormat="1" applyFont="1" applyBorder="1"/>
    <xf numFmtId="164" fontId="7" fillId="0" borderId="1" xfId="4" applyFont="1" applyBorder="1"/>
    <xf numFmtId="43" fontId="8" fillId="0" borderId="0" xfId="0" applyNumberFormat="1" applyFont="1"/>
    <xf numFmtId="0" fontId="8" fillId="0" borderId="22" xfId="0" applyFont="1" applyBorder="1" applyAlignment="1">
      <alignment horizontal="right" wrapText="1"/>
    </xf>
    <xf numFmtId="164" fontId="8" fillId="0" borderId="0" xfId="4" applyFont="1"/>
    <xf numFmtId="164" fontId="7" fillId="3" borderId="1" xfId="0" applyNumberFormat="1" applyFont="1" applyFill="1" applyBorder="1"/>
    <xf numFmtId="2" fontId="6" fillId="5" borderId="1" xfId="2" applyNumberFormat="1" applyFont="1" applyFill="1" applyBorder="1" applyAlignment="1">
      <alignment horizontal="center" vertical="top" wrapText="1"/>
    </xf>
    <xf numFmtId="2" fontId="8" fillId="0" borderId="1" xfId="0" applyNumberFormat="1" applyFont="1" applyBorder="1"/>
    <xf numFmtId="2" fontId="8" fillId="0" borderId="7" xfId="4" applyNumberFormat="1" applyFont="1" applyBorder="1"/>
    <xf numFmtId="2" fontId="7" fillId="0" borderId="6" xfId="4" applyNumberFormat="1" applyFont="1" applyBorder="1"/>
    <xf numFmtId="2" fontId="8" fillId="0" borderId="4" xfId="0" applyNumberFormat="1" applyFont="1" applyBorder="1"/>
    <xf numFmtId="2" fontId="8" fillId="0" borderId="6" xfId="4" applyNumberFormat="1" applyFont="1" applyBorder="1"/>
    <xf numFmtId="2" fontId="8" fillId="0" borderId="21" xfId="0" applyNumberFormat="1" applyFont="1" applyBorder="1"/>
    <xf numFmtId="2" fontId="8" fillId="0" borderId="22" xfId="0" applyNumberFormat="1" applyFont="1" applyBorder="1"/>
    <xf numFmtId="2" fontId="7" fillId="0" borderId="4" xfId="0" applyNumberFormat="1" applyFont="1" applyBorder="1"/>
    <xf numFmtId="2" fontId="7" fillId="0" borderId="1" xfId="0" applyNumberFormat="1" applyFont="1" applyBorder="1"/>
    <xf numFmtId="2" fontId="7" fillId="0" borderId="5" xfId="0" applyNumberFormat="1" applyFont="1" applyBorder="1"/>
    <xf numFmtId="2" fontId="8" fillId="0" borderId="1" xfId="0" applyNumberFormat="1" applyFont="1" applyBorder="1" applyAlignment="1">
      <alignment horizontal="center"/>
    </xf>
    <xf numFmtId="2" fontId="7" fillId="3" borderId="4" xfId="4" applyNumberFormat="1" applyFont="1" applyFill="1" applyBorder="1" applyAlignment="1">
      <alignment horizontal="center"/>
    </xf>
    <xf numFmtId="2" fontId="8" fillId="0" borderId="2" xfId="0" applyNumberFormat="1" applyFont="1" applyBorder="1"/>
    <xf numFmtId="2" fontId="8" fillId="0" borderId="3" xfId="0" applyNumberFormat="1" applyFont="1" applyBorder="1"/>
    <xf numFmtId="2" fontId="8" fillId="0" borderId="4" xfId="4" applyNumberFormat="1" applyFont="1" applyBorder="1"/>
    <xf numFmtId="2" fontId="8" fillId="0" borderId="0" xfId="0" applyNumberFormat="1" applyFont="1" applyBorder="1"/>
    <xf numFmtId="2" fontId="8" fillId="0" borderId="0" xfId="4" applyNumberFormat="1" applyFont="1" applyBorder="1"/>
    <xf numFmtId="2" fontId="7" fillId="0" borderId="0" xfId="0" applyNumberFormat="1" applyFont="1" applyFill="1" applyBorder="1"/>
    <xf numFmtId="2" fontId="7" fillId="0" borderId="0" xfId="0" applyNumberFormat="1" applyFont="1" applyBorder="1"/>
    <xf numFmtId="2" fontId="7" fillId="2" borderId="0" xfId="0" applyNumberFormat="1" applyFont="1" applyFill="1" applyBorder="1"/>
    <xf numFmtId="2" fontId="8" fillId="2" borderId="0" xfId="0" applyNumberFormat="1" applyFont="1" applyFill="1" applyBorder="1"/>
    <xf numFmtId="164" fontId="7" fillId="3" borderId="1" xfId="0" applyNumberFormat="1" applyFont="1" applyFill="1" applyBorder="1" applyAlignment="1">
      <alignment horizontal="center"/>
    </xf>
    <xf numFmtId="2" fontId="7" fillId="0" borderId="7" xfId="4" applyNumberFormat="1" applyFont="1" applyBorder="1"/>
    <xf numFmtId="2" fontId="8" fillId="0" borderId="2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6" fillId="0" borderId="9" xfId="2" applyNumberFormat="1" applyFont="1" applyFill="1" applyBorder="1" applyAlignment="1">
      <alignment horizontal="center" vertical="top" wrapText="1"/>
    </xf>
    <xf numFmtId="2" fontId="6" fillId="0" borderId="10" xfId="2" applyNumberFormat="1" applyFont="1" applyFill="1" applyBorder="1" applyAlignment="1">
      <alignment horizontal="center" vertical="top" wrapText="1"/>
    </xf>
    <xf numFmtId="2" fontId="6" fillId="0" borderId="11" xfId="2" applyNumberFormat="1" applyFont="1" applyFill="1" applyBorder="1" applyAlignment="1">
      <alignment horizontal="center" vertical="top" wrapText="1"/>
    </xf>
    <xf numFmtId="2" fontId="6" fillId="0" borderId="12" xfId="2" applyNumberFormat="1" applyFont="1" applyFill="1" applyBorder="1" applyAlignment="1">
      <alignment horizontal="center" vertical="top" wrapText="1"/>
    </xf>
    <xf numFmtId="2" fontId="6" fillId="0" borderId="13" xfId="2" applyNumberFormat="1" applyFont="1" applyFill="1" applyBorder="1" applyAlignment="1">
      <alignment horizontal="center" vertical="top" wrapText="1"/>
    </xf>
    <xf numFmtId="2" fontId="6" fillId="0" borderId="14" xfId="2" applyNumberFormat="1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4" fillId="0" borderId="23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2" fontId="6" fillId="0" borderId="24" xfId="2" applyNumberFormat="1" applyFont="1" applyFill="1" applyBorder="1" applyAlignment="1">
      <alignment horizontal="left" vertical="top" wrapText="1"/>
    </xf>
    <xf numFmtId="2" fontId="6" fillId="0" borderId="25" xfId="2" applyNumberFormat="1" applyFont="1" applyFill="1" applyBorder="1" applyAlignment="1">
      <alignment horizontal="left" vertical="top" wrapText="1"/>
    </xf>
    <xf numFmtId="2" fontId="6" fillId="0" borderId="26" xfId="2" applyNumberFormat="1" applyFont="1" applyFill="1" applyBorder="1" applyAlignment="1">
      <alignment horizontal="left" vertical="top" wrapText="1"/>
    </xf>
    <xf numFmtId="2" fontId="6" fillId="3" borderId="15" xfId="2" applyNumberFormat="1" applyFont="1" applyFill="1" applyBorder="1" applyAlignment="1">
      <alignment horizontal="center" vertical="top" wrapText="1"/>
    </xf>
    <xf numFmtId="2" fontId="6" fillId="3" borderId="16" xfId="2" applyNumberFormat="1" applyFont="1" applyFill="1" applyBorder="1" applyAlignment="1">
      <alignment horizontal="center" vertical="top" wrapText="1"/>
    </xf>
    <xf numFmtId="2" fontId="6" fillId="3" borderId="17" xfId="2" applyNumberFormat="1" applyFont="1" applyFill="1" applyBorder="1" applyAlignment="1">
      <alignment horizontal="center" vertical="top" wrapText="1"/>
    </xf>
    <xf numFmtId="2" fontId="6" fillId="4" borderId="15" xfId="2" applyNumberFormat="1" applyFont="1" applyFill="1" applyBorder="1" applyAlignment="1">
      <alignment horizontal="center" vertical="top" wrapText="1"/>
    </xf>
    <xf numFmtId="2" fontId="6" fillId="4" borderId="16" xfId="2" applyNumberFormat="1" applyFont="1" applyFill="1" applyBorder="1" applyAlignment="1">
      <alignment horizontal="center" vertical="top" wrapText="1"/>
    </xf>
    <xf numFmtId="2" fontId="6" fillId="4" borderId="17" xfId="2" applyNumberFormat="1" applyFont="1" applyFill="1" applyBorder="1" applyAlignment="1">
      <alignment horizontal="center" vertical="top" wrapText="1"/>
    </xf>
    <xf numFmtId="2" fontId="6" fillId="6" borderId="15" xfId="2" applyNumberFormat="1" applyFont="1" applyFill="1" applyBorder="1" applyAlignment="1">
      <alignment horizontal="center" vertical="top" wrapText="1"/>
    </xf>
    <xf numFmtId="2" fontId="6" fillId="6" borderId="16" xfId="2" applyNumberFormat="1" applyFont="1" applyFill="1" applyBorder="1" applyAlignment="1">
      <alignment horizontal="center" vertical="top" wrapText="1"/>
    </xf>
    <xf numFmtId="2" fontId="6" fillId="6" borderId="17" xfId="2" applyNumberFormat="1" applyFont="1" applyFill="1" applyBorder="1" applyAlignment="1">
      <alignment horizontal="center" vertical="top" wrapText="1"/>
    </xf>
    <xf numFmtId="164" fontId="6" fillId="0" borderId="18" xfId="4" applyFont="1" applyFill="1" applyBorder="1" applyAlignment="1">
      <alignment horizontal="center" vertical="center" wrapText="1"/>
    </xf>
    <xf numFmtId="164" fontId="6" fillId="0" borderId="19" xfId="4" applyFont="1" applyFill="1" applyBorder="1" applyAlignment="1">
      <alignment horizontal="center" vertical="center" wrapText="1"/>
    </xf>
    <xf numFmtId="164" fontId="6" fillId="0" borderId="20" xfId="4" applyFont="1" applyFill="1" applyBorder="1" applyAlignment="1">
      <alignment horizontal="center" vertical="center" wrapText="1"/>
    </xf>
    <xf numFmtId="2" fontId="6" fillId="6" borderId="15" xfId="2" applyNumberFormat="1" applyFont="1" applyFill="1" applyBorder="1" applyAlignment="1">
      <alignment horizontal="center"/>
    </xf>
    <xf numFmtId="2" fontId="6" fillId="6" borderId="16" xfId="2" applyNumberFormat="1" applyFont="1" applyFill="1" applyBorder="1" applyAlignment="1">
      <alignment horizontal="center"/>
    </xf>
    <xf numFmtId="2" fontId="6" fillId="6" borderId="17" xfId="2" applyNumberFormat="1" applyFont="1" applyFill="1" applyBorder="1" applyAlignment="1">
      <alignment horizontal="center"/>
    </xf>
    <xf numFmtId="2" fontId="6" fillId="4" borderId="15" xfId="2" applyNumberFormat="1" applyFont="1" applyFill="1" applyBorder="1" applyAlignment="1">
      <alignment horizontal="center"/>
    </xf>
    <xf numFmtId="2" fontId="6" fillId="4" borderId="16" xfId="2" applyNumberFormat="1" applyFont="1" applyFill="1" applyBorder="1" applyAlignment="1">
      <alignment horizontal="center"/>
    </xf>
    <xf numFmtId="2" fontId="6" fillId="4" borderId="17" xfId="2" applyNumberFormat="1" applyFont="1" applyFill="1" applyBorder="1" applyAlignment="1">
      <alignment horizontal="center"/>
    </xf>
    <xf numFmtId="2" fontId="6" fillId="7" borderId="15" xfId="2" applyNumberFormat="1" applyFont="1" applyFill="1" applyBorder="1" applyAlignment="1">
      <alignment horizontal="center"/>
    </xf>
    <xf numFmtId="2" fontId="6" fillId="7" borderId="16" xfId="2" applyNumberFormat="1" applyFont="1" applyFill="1" applyBorder="1" applyAlignment="1">
      <alignment horizontal="center"/>
    </xf>
    <xf numFmtId="2" fontId="6" fillId="7" borderId="17" xfId="2" applyNumberFormat="1" applyFont="1" applyFill="1" applyBorder="1" applyAlignment="1">
      <alignment horizontal="center"/>
    </xf>
    <xf numFmtId="2" fontId="6" fillId="8" borderId="15" xfId="2" applyNumberFormat="1" applyFont="1" applyFill="1" applyBorder="1" applyAlignment="1">
      <alignment horizontal="center"/>
    </xf>
    <xf numFmtId="2" fontId="6" fillId="8" borderId="16" xfId="2" applyNumberFormat="1" applyFont="1" applyFill="1" applyBorder="1" applyAlignment="1">
      <alignment horizontal="center"/>
    </xf>
    <xf numFmtId="2" fontId="6" fillId="8" borderId="17" xfId="2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5">
    <cellStyle name="Comma" xfId="4" builtinId="3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64"/>
  <sheetViews>
    <sheetView showGridLines="0"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17" sqref="C17:BK17"/>
    </sheetView>
  </sheetViews>
  <sheetFormatPr defaultColWidth="9.140625" defaultRowHeight="12.75"/>
  <cols>
    <col min="1" max="1" width="6.7109375" style="8" bestFit="1" customWidth="1"/>
    <col min="2" max="2" width="43.42578125" style="8" customWidth="1"/>
    <col min="3" max="3" width="5.140625" style="8" bestFit="1" customWidth="1"/>
    <col min="4" max="4" width="6.85546875" style="8" bestFit="1" customWidth="1"/>
    <col min="5" max="7" width="5.140625" style="8" customWidth="1"/>
    <col min="8" max="8" width="5.85546875" style="8" bestFit="1" customWidth="1"/>
    <col min="9" max="9" width="8.7109375" style="8" bestFit="1" customWidth="1"/>
    <col min="10" max="10" width="7.85546875" style="8" bestFit="1" customWidth="1"/>
    <col min="11" max="11" width="5.140625" style="8" customWidth="1"/>
    <col min="12" max="12" width="8" style="8" customWidth="1"/>
    <col min="13" max="15" width="5.140625" style="8" bestFit="1" customWidth="1"/>
    <col min="16" max="16" width="5.140625" style="8" customWidth="1"/>
    <col min="17" max="18" width="5.140625" style="8" bestFit="1" customWidth="1"/>
    <col min="19" max="19" width="7.5703125" style="8" bestFit="1" customWidth="1"/>
    <col min="20" max="20" width="5.85546875" style="8" bestFit="1" customWidth="1"/>
    <col min="21" max="21" width="6.42578125" style="8" bestFit="1" customWidth="1"/>
    <col min="22" max="22" width="5.140625" style="8" bestFit="1" customWidth="1"/>
    <col min="23" max="23" width="5.140625" style="8" customWidth="1"/>
    <col min="24" max="24" width="5.140625" style="8" bestFit="1" customWidth="1"/>
    <col min="25" max="27" width="5.140625" style="8" customWidth="1"/>
    <col min="28" max="28" width="5.140625" style="8" bestFit="1" customWidth="1"/>
    <col min="29" max="29" width="7.5703125" style="8" bestFit="1" customWidth="1"/>
    <col min="30" max="31" width="5.140625" style="8" customWidth="1"/>
    <col min="32" max="32" width="7.5703125" style="8" bestFit="1" customWidth="1"/>
    <col min="33" max="33" width="5.140625" style="8" customWidth="1"/>
    <col min="34" max="34" width="5.140625" style="8" bestFit="1" customWidth="1"/>
    <col min="35" max="36" width="5.140625" style="8" customWidth="1"/>
    <col min="37" max="39" width="5.140625" style="8" bestFit="1" customWidth="1"/>
    <col min="40" max="41" width="5.140625" style="8" customWidth="1"/>
    <col min="42" max="42" width="5.140625" style="8" bestFit="1" customWidth="1"/>
    <col min="43" max="43" width="5.140625" style="8" customWidth="1"/>
    <col min="44" max="44" width="6.28515625" style="8" customWidth="1"/>
    <col min="45" max="47" width="5.140625" style="8" customWidth="1"/>
    <col min="48" max="48" width="7.5703125" style="8" bestFit="1" customWidth="1"/>
    <col min="49" max="49" width="8.7109375" style="8" bestFit="1" customWidth="1"/>
    <col min="50" max="50" width="6.85546875" style="8" bestFit="1" customWidth="1"/>
    <col min="51" max="51" width="5.140625" style="8" customWidth="1"/>
    <col min="52" max="52" width="8.7109375" style="8" bestFit="1" customWidth="1"/>
    <col min="53" max="55" width="5.140625" style="8" bestFit="1" customWidth="1"/>
    <col min="56" max="56" width="5.140625" style="8" customWidth="1"/>
    <col min="57" max="57" width="5.140625" style="8" bestFit="1" customWidth="1"/>
    <col min="58" max="58" width="6.42578125" style="8" bestFit="1" customWidth="1"/>
    <col min="59" max="59" width="7.5703125" style="8" bestFit="1" customWidth="1"/>
    <col min="60" max="60" width="6.42578125" style="8" bestFit="1" customWidth="1"/>
    <col min="61" max="61" width="5.140625" style="8" customWidth="1"/>
    <col min="62" max="62" width="6.85546875" style="8" bestFit="1" customWidth="1"/>
    <col min="63" max="63" width="15" style="9" bestFit="1" customWidth="1"/>
    <col min="64" max="16384" width="9.140625" style="8"/>
  </cols>
  <sheetData>
    <row r="1" spans="1:63" s="1" customFormat="1" ht="13.5" thickBot="1">
      <c r="A1" s="81" t="s">
        <v>78</v>
      </c>
      <c r="B1" s="83" t="s">
        <v>165</v>
      </c>
      <c r="C1" s="85" t="s">
        <v>195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7"/>
    </row>
    <row r="2" spans="1:63" s="1" customFormat="1" ht="13.5" thickBot="1">
      <c r="A2" s="82"/>
      <c r="B2" s="84"/>
      <c r="C2" s="88" t="s">
        <v>31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  <c r="W2" s="91" t="s">
        <v>27</v>
      </c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3"/>
      <c r="AQ2" s="94" t="s">
        <v>28</v>
      </c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6"/>
      <c r="BK2" s="97" t="s">
        <v>25</v>
      </c>
    </row>
    <row r="3" spans="1:63" s="5" customFormat="1" ht="13.5" thickBot="1">
      <c r="A3" s="82"/>
      <c r="B3" s="84"/>
      <c r="C3" s="100" t="s">
        <v>12</v>
      </c>
      <c r="D3" s="101"/>
      <c r="E3" s="101"/>
      <c r="F3" s="101"/>
      <c r="G3" s="101"/>
      <c r="H3" s="101"/>
      <c r="I3" s="101"/>
      <c r="J3" s="101"/>
      <c r="K3" s="101"/>
      <c r="L3" s="102"/>
      <c r="M3" s="103" t="s">
        <v>13</v>
      </c>
      <c r="N3" s="104"/>
      <c r="O3" s="104"/>
      <c r="P3" s="104"/>
      <c r="Q3" s="104"/>
      <c r="R3" s="104"/>
      <c r="S3" s="104"/>
      <c r="T3" s="104"/>
      <c r="U3" s="104"/>
      <c r="V3" s="105"/>
      <c r="W3" s="106" t="s">
        <v>12</v>
      </c>
      <c r="X3" s="107"/>
      <c r="Y3" s="107"/>
      <c r="Z3" s="107"/>
      <c r="AA3" s="107"/>
      <c r="AB3" s="107"/>
      <c r="AC3" s="107"/>
      <c r="AD3" s="107"/>
      <c r="AE3" s="107"/>
      <c r="AF3" s="108"/>
      <c r="AG3" s="103" t="s">
        <v>13</v>
      </c>
      <c r="AH3" s="104"/>
      <c r="AI3" s="104"/>
      <c r="AJ3" s="104"/>
      <c r="AK3" s="104"/>
      <c r="AL3" s="104"/>
      <c r="AM3" s="104"/>
      <c r="AN3" s="104"/>
      <c r="AO3" s="104"/>
      <c r="AP3" s="105"/>
      <c r="AQ3" s="106" t="s">
        <v>12</v>
      </c>
      <c r="AR3" s="107"/>
      <c r="AS3" s="107"/>
      <c r="AT3" s="107"/>
      <c r="AU3" s="107"/>
      <c r="AV3" s="107"/>
      <c r="AW3" s="107"/>
      <c r="AX3" s="107"/>
      <c r="AY3" s="107"/>
      <c r="AZ3" s="108"/>
      <c r="BA3" s="109" t="s">
        <v>13</v>
      </c>
      <c r="BB3" s="110"/>
      <c r="BC3" s="110"/>
      <c r="BD3" s="110"/>
      <c r="BE3" s="110"/>
      <c r="BF3" s="110"/>
      <c r="BG3" s="110"/>
      <c r="BH3" s="110"/>
      <c r="BI3" s="110"/>
      <c r="BJ3" s="111"/>
      <c r="BK3" s="98"/>
    </row>
    <row r="4" spans="1:63" s="5" customFormat="1">
      <c r="A4" s="82"/>
      <c r="B4" s="84"/>
      <c r="C4" s="75" t="s">
        <v>37</v>
      </c>
      <c r="D4" s="76"/>
      <c r="E4" s="76"/>
      <c r="F4" s="76"/>
      <c r="G4" s="77"/>
      <c r="H4" s="72" t="s">
        <v>38</v>
      </c>
      <c r="I4" s="73"/>
      <c r="J4" s="73"/>
      <c r="K4" s="73"/>
      <c r="L4" s="74"/>
      <c r="M4" s="75" t="s">
        <v>37</v>
      </c>
      <c r="N4" s="76"/>
      <c r="O4" s="76"/>
      <c r="P4" s="76"/>
      <c r="Q4" s="77"/>
      <c r="R4" s="72" t="s">
        <v>38</v>
      </c>
      <c r="S4" s="73"/>
      <c r="T4" s="73"/>
      <c r="U4" s="73"/>
      <c r="V4" s="74"/>
      <c r="W4" s="75" t="s">
        <v>37</v>
      </c>
      <c r="X4" s="76"/>
      <c r="Y4" s="76"/>
      <c r="Z4" s="76"/>
      <c r="AA4" s="77"/>
      <c r="AB4" s="72" t="s">
        <v>38</v>
      </c>
      <c r="AC4" s="73"/>
      <c r="AD4" s="73"/>
      <c r="AE4" s="73"/>
      <c r="AF4" s="74"/>
      <c r="AG4" s="75" t="s">
        <v>37</v>
      </c>
      <c r="AH4" s="76"/>
      <c r="AI4" s="76"/>
      <c r="AJ4" s="76"/>
      <c r="AK4" s="77"/>
      <c r="AL4" s="72" t="s">
        <v>38</v>
      </c>
      <c r="AM4" s="73"/>
      <c r="AN4" s="73"/>
      <c r="AO4" s="73"/>
      <c r="AP4" s="74"/>
      <c r="AQ4" s="75" t="s">
        <v>37</v>
      </c>
      <c r="AR4" s="76"/>
      <c r="AS4" s="76"/>
      <c r="AT4" s="76"/>
      <c r="AU4" s="77"/>
      <c r="AV4" s="72" t="s">
        <v>38</v>
      </c>
      <c r="AW4" s="73"/>
      <c r="AX4" s="73"/>
      <c r="AY4" s="73"/>
      <c r="AZ4" s="74"/>
      <c r="BA4" s="75" t="s">
        <v>37</v>
      </c>
      <c r="BB4" s="76"/>
      <c r="BC4" s="76"/>
      <c r="BD4" s="76"/>
      <c r="BE4" s="77"/>
      <c r="BF4" s="72" t="s">
        <v>38</v>
      </c>
      <c r="BG4" s="73"/>
      <c r="BH4" s="73"/>
      <c r="BI4" s="73"/>
      <c r="BJ4" s="74"/>
      <c r="BK4" s="98"/>
    </row>
    <row r="5" spans="1:63" s="5" customFormat="1" ht="15" customHeight="1">
      <c r="A5" s="82"/>
      <c r="B5" s="84"/>
      <c r="C5" s="2">
        <v>1</v>
      </c>
      <c r="D5" s="3">
        <v>2</v>
      </c>
      <c r="E5" s="3">
        <v>3</v>
      </c>
      <c r="F5" s="3">
        <v>4</v>
      </c>
      <c r="G5" s="4">
        <v>5</v>
      </c>
      <c r="H5" s="2">
        <v>1</v>
      </c>
      <c r="I5" s="3">
        <v>2</v>
      </c>
      <c r="J5" s="3">
        <v>3</v>
      </c>
      <c r="K5" s="3">
        <v>4</v>
      </c>
      <c r="L5" s="4">
        <v>5</v>
      </c>
      <c r="M5" s="2">
        <v>1</v>
      </c>
      <c r="N5" s="3">
        <v>2</v>
      </c>
      <c r="O5" s="3">
        <v>3</v>
      </c>
      <c r="P5" s="3">
        <v>4</v>
      </c>
      <c r="Q5" s="4">
        <v>5</v>
      </c>
      <c r="R5" s="2">
        <v>1</v>
      </c>
      <c r="S5" s="3">
        <v>2</v>
      </c>
      <c r="T5" s="3">
        <v>3</v>
      </c>
      <c r="U5" s="3">
        <v>4</v>
      </c>
      <c r="V5" s="4">
        <v>5</v>
      </c>
      <c r="W5" s="2">
        <v>1</v>
      </c>
      <c r="X5" s="3">
        <v>2</v>
      </c>
      <c r="Y5" s="3">
        <v>3</v>
      </c>
      <c r="Z5" s="3">
        <v>4</v>
      </c>
      <c r="AA5" s="4">
        <v>5</v>
      </c>
      <c r="AB5" s="2">
        <v>1</v>
      </c>
      <c r="AC5" s="3">
        <v>2</v>
      </c>
      <c r="AD5" s="3">
        <v>3</v>
      </c>
      <c r="AE5" s="3">
        <v>4</v>
      </c>
      <c r="AF5" s="4">
        <v>5</v>
      </c>
      <c r="AG5" s="2">
        <v>1</v>
      </c>
      <c r="AH5" s="3">
        <v>2</v>
      </c>
      <c r="AI5" s="3">
        <v>3</v>
      </c>
      <c r="AJ5" s="3">
        <v>4</v>
      </c>
      <c r="AK5" s="4">
        <v>5</v>
      </c>
      <c r="AL5" s="2">
        <v>1</v>
      </c>
      <c r="AM5" s="3">
        <v>2</v>
      </c>
      <c r="AN5" s="3">
        <v>3</v>
      </c>
      <c r="AO5" s="3">
        <v>4</v>
      </c>
      <c r="AP5" s="4">
        <v>5</v>
      </c>
      <c r="AQ5" s="2">
        <v>1</v>
      </c>
      <c r="AR5" s="3">
        <v>2</v>
      </c>
      <c r="AS5" s="3">
        <v>3</v>
      </c>
      <c r="AT5" s="3">
        <v>4</v>
      </c>
      <c r="AU5" s="4">
        <v>5</v>
      </c>
      <c r="AV5" s="2">
        <v>1</v>
      </c>
      <c r="AW5" s="3">
        <v>2</v>
      </c>
      <c r="AX5" s="3">
        <v>3</v>
      </c>
      <c r="AY5" s="3">
        <v>4</v>
      </c>
      <c r="AZ5" s="4">
        <v>5</v>
      </c>
      <c r="BA5" s="2">
        <v>1</v>
      </c>
      <c r="BB5" s="3">
        <v>2</v>
      </c>
      <c r="BC5" s="3">
        <v>3</v>
      </c>
      <c r="BD5" s="3">
        <v>4</v>
      </c>
      <c r="BE5" s="4">
        <v>5</v>
      </c>
      <c r="BF5" s="2">
        <v>1</v>
      </c>
      <c r="BG5" s="3">
        <v>2</v>
      </c>
      <c r="BH5" s="3">
        <v>3</v>
      </c>
      <c r="BI5" s="3">
        <v>4</v>
      </c>
      <c r="BJ5" s="4">
        <v>5</v>
      </c>
      <c r="BK5" s="99"/>
    </row>
    <row r="6" spans="1:63">
      <c r="A6" s="6" t="s">
        <v>0</v>
      </c>
      <c r="B6" s="7" t="s">
        <v>6</v>
      </c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80"/>
    </row>
    <row r="7" spans="1:63">
      <c r="A7" s="6" t="s">
        <v>79</v>
      </c>
      <c r="B7" s="10" t="s">
        <v>14</v>
      </c>
      <c r="C7" s="78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80"/>
    </row>
    <row r="8" spans="1:63">
      <c r="A8" s="6"/>
      <c r="B8" s="11" t="s">
        <v>39</v>
      </c>
      <c r="C8" s="12"/>
      <c r="D8" s="13"/>
      <c r="E8" s="13"/>
      <c r="F8" s="13"/>
      <c r="G8" s="14"/>
      <c r="H8" s="12"/>
      <c r="I8" s="13"/>
      <c r="J8" s="13"/>
      <c r="K8" s="13"/>
      <c r="L8" s="14"/>
      <c r="M8" s="12"/>
      <c r="N8" s="13"/>
      <c r="O8" s="13"/>
      <c r="P8" s="13"/>
      <c r="Q8" s="14"/>
      <c r="R8" s="12"/>
      <c r="S8" s="13"/>
      <c r="T8" s="13"/>
      <c r="U8" s="13"/>
      <c r="V8" s="14"/>
      <c r="W8" s="12"/>
      <c r="X8" s="13"/>
      <c r="Y8" s="13"/>
      <c r="Z8" s="13"/>
      <c r="AA8" s="14"/>
      <c r="AB8" s="12"/>
      <c r="AC8" s="13"/>
      <c r="AD8" s="13"/>
      <c r="AE8" s="13"/>
      <c r="AF8" s="14"/>
      <c r="AG8" s="12"/>
      <c r="AH8" s="13"/>
      <c r="AI8" s="13"/>
      <c r="AJ8" s="13"/>
      <c r="AK8" s="14"/>
      <c r="AL8" s="12"/>
      <c r="AM8" s="13"/>
      <c r="AN8" s="13"/>
      <c r="AO8" s="13"/>
      <c r="AP8" s="14"/>
      <c r="AQ8" s="12"/>
      <c r="AR8" s="13"/>
      <c r="AS8" s="13"/>
      <c r="AT8" s="13"/>
      <c r="AU8" s="14"/>
      <c r="AV8" s="12"/>
      <c r="AW8" s="13"/>
      <c r="AX8" s="13"/>
      <c r="AY8" s="13"/>
      <c r="AZ8" s="14"/>
      <c r="BA8" s="12"/>
      <c r="BB8" s="13"/>
      <c r="BC8" s="13"/>
      <c r="BD8" s="13"/>
      <c r="BE8" s="14"/>
      <c r="BF8" s="12"/>
      <c r="BG8" s="13"/>
      <c r="BH8" s="13"/>
      <c r="BI8" s="13"/>
      <c r="BJ8" s="14"/>
      <c r="BK8" s="15"/>
    </row>
    <row r="9" spans="1:63">
      <c r="A9" s="6"/>
      <c r="B9" s="37" t="s">
        <v>103</v>
      </c>
      <c r="C9" s="41">
        <v>0</v>
      </c>
      <c r="D9" s="41">
        <v>360.0012585073863</v>
      </c>
      <c r="E9" s="41">
        <v>0</v>
      </c>
      <c r="F9" s="41">
        <v>0</v>
      </c>
      <c r="G9" s="41">
        <v>0</v>
      </c>
      <c r="H9" s="41">
        <v>0.3196559776436001</v>
      </c>
      <c r="I9" s="41">
        <v>3974.4106530717622</v>
      </c>
      <c r="J9" s="41">
        <v>1143.9925053807706</v>
      </c>
      <c r="K9" s="41">
        <v>0</v>
      </c>
      <c r="L9" s="41">
        <v>6.7198353632562986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7.1639094644599999E-2</v>
      </c>
      <c r="S9" s="41">
        <v>16.842632150935298</v>
      </c>
      <c r="T9" s="41">
        <v>2.4196851813225</v>
      </c>
      <c r="U9" s="41">
        <v>0</v>
      </c>
      <c r="V9" s="41">
        <v>0.1180171606773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5.4870838709299999E-2</v>
      </c>
      <c r="AC9" s="41">
        <v>66.553033342031696</v>
      </c>
      <c r="AD9" s="41">
        <v>0</v>
      </c>
      <c r="AE9" s="41">
        <v>0</v>
      </c>
      <c r="AF9" s="41">
        <v>45.974812178353112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0.37934202903210001</v>
      </c>
      <c r="AQ9" s="41">
        <v>0</v>
      </c>
      <c r="AR9" s="41">
        <v>-1E-8</v>
      </c>
      <c r="AS9" s="41">
        <v>0</v>
      </c>
      <c r="AT9" s="41">
        <v>0</v>
      </c>
      <c r="AU9" s="41">
        <v>0</v>
      </c>
      <c r="AV9" s="41">
        <v>1.1297137760607006</v>
      </c>
      <c r="AW9" s="41">
        <v>1228.1292548832184</v>
      </c>
      <c r="AX9" s="41">
        <v>710.51402174757982</v>
      </c>
      <c r="AY9" s="41">
        <v>0</v>
      </c>
      <c r="AZ9" s="41">
        <v>39.544928489835804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0.10045908422460001</v>
      </c>
      <c r="BG9" s="41">
        <v>13.645883757709301</v>
      </c>
      <c r="BH9" s="41">
        <v>0</v>
      </c>
      <c r="BI9" s="41">
        <v>0</v>
      </c>
      <c r="BJ9" s="41">
        <v>3.4054168403869003</v>
      </c>
      <c r="BK9" s="42">
        <f>SUM(C9:BJ9)</f>
        <v>7614.3276188455411</v>
      </c>
    </row>
    <row r="10" spans="1:63">
      <c r="A10" s="6"/>
      <c r="B10" s="37" t="s">
        <v>104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0.33683906022470006</v>
      </c>
      <c r="I10" s="41">
        <v>412.67795972461056</v>
      </c>
      <c r="J10" s="41">
        <v>147.47409819448347</v>
      </c>
      <c r="K10" s="41">
        <v>0</v>
      </c>
      <c r="L10" s="41">
        <v>2.3875179874512997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4.3890601322100001E-2</v>
      </c>
      <c r="S10" s="41">
        <v>0</v>
      </c>
      <c r="T10" s="41">
        <v>1.8906598154192999</v>
      </c>
      <c r="U10" s="41">
        <v>0</v>
      </c>
      <c r="V10" s="41">
        <v>4.0927608096699999E-2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5.4870495160999995E-3</v>
      </c>
      <c r="AC10" s="41">
        <v>2.0283469821933999</v>
      </c>
      <c r="AD10" s="41">
        <v>0</v>
      </c>
      <c r="AE10" s="41">
        <v>0</v>
      </c>
      <c r="AF10" s="41">
        <v>0.64303505335479993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0.46508392099749996</v>
      </c>
      <c r="AW10" s="41">
        <v>113.65222428645041</v>
      </c>
      <c r="AX10" s="41">
        <v>0</v>
      </c>
      <c r="AY10" s="41">
        <v>0</v>
      </c>
      <c r="AZ10" s="41">
        <v>11.264188329288903</v>
      </c>
      <c r="BA10" s="41">
        <v>0</v>
      </c>
      <c r="BB10" s="41">
        <v>0</v>
      </c>
      <c r="BC10" s="41">
        <v>0</v>
      </c>
      <c r="BD10" s="41">
        <v>0</v>
      </c>
      <c r="BE10" s="41">
        <v>0</v>
      </c>
      <c r="BF10" s="41">
        <v>0.13734075393410003</v>
      </c>
      <c r="BG10" s="41">
        <v>106.76580640403159</v>
      </c>
      <c r="BH10" s="41">
        <v>0</v>
      </c>
      <c r="BI10" s="41">
        <v>0</v>
      </c>
      <c r="BJ10" s="41">
        <v>0.69264280945139989</v>
      </c>
      <c r="BK10" s="42">
        <f>SUM(C10:BJ10)</f>
        <v>800.50604858082625</v>
      </c>
    </row>
    <row r="11" spans="1:63">
      <c r="A11" s="6"/>
      <c r="B11" s="11" t="s">
        <v>88</v>
      </c>
      <c r="C11" s="41">
        <f t="shared" ref="C11:BJ11" si="0">SUM(C9:C10)</f>
        <v>0</v>
      </c>
      <c r="D11" s="41">
        <f t="shared" si="0"/>
        <v>360.0012585073863</v>
      </c>
      <c r="E11" s="41">
        <f t="shared" si="0"/>
        <v>0</v>
      </c>
      <c r="F11" s="41">
        <f t="shared" si="0"/>
        <v>0</v>
      </c>
      <c r="G11" s="41">
        <f t="shared" si="0"/>
        <v>0</v>
      </c>
      <c r="H11" s="41">
        <f t="shared" si="0"/>
        <v>0.6564950378683001</v>
      </c>
      <c r="I11" s="41">
        <f t="shared" si="0"/>
        <v>4387.0886127963731</v>
      </c>
      <c r="J11" s="41">
        <f t="shared" si="0"/>
        <v>1291.4666035752541</v>
      </c>
      <c r="K11" s="41">
        <f t="shared" si="0"/>
        <v>0</v>
      </c>
      <c r="L11" s="41">
        <f t="shared" si="0"/>
        <v>9.1073533507075979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f t="shared" si="0"/>
        <v>0</v>
      </c>
      <c r="Q11" s="41">
        <f t="shared" si="0"/>
        <v>0</v>
      </c>
      <c r="R11" s="41">
        <f t="shared" si="0"/>
        <v>0.1155296959667</v>
      </c>
      <c r="S11" s="41">
        <f t="shared" si="0"/>
        <v>16.842632150935298</v>
      </c>
      <c r="T11" s="41">
        <f t="shared" si="0"/>
        <v>4.3103449967417999</v>
      </c>
      <c r="U11" s="41">
        <f t="shared" si="0"/>
        <v>0</v>
      </c>
      <c r="V11" s="41">
        <f t="shared" si="0"/>
        <v>0.15894476877399999</v>
      </c>
      <c r="W11" s="41">
        <f t="shared" si="0"/>
        <v>0</v>
      </c>
      <c r="X11" s="41">
        <f t="shared" si="0"/>
        <v>0</v>
      </c>
      <c r="Y11" s="41">
        <f t="shared" si="0"/>
        <v>0</v>
      </c>
      <c r="Z11" s="41">
        <f t="shared" si="0"/>
        <v>0</v>
      </c>
      <c r="AA11" s="41">
        <f t="shared" si="0"/>
        <v>0</v>
      </c>
      <c r="AB11" s="41">
        <f t="shared" si="0"/>
        <v>6.0357888225399996E-2</v>
      </c>
      <c r="AC11" s="41">
        <f t="shared" si="0"/>
        <v>68.581380324225094</v>
      </c>
      <c r="AD11" s="41">
        <f t="shared" si="0"/>
        <v>0</v>
      </c>
      <c r="AE11" s="41">
        <f t="shared" si="0"/>
        <v>0</v>
      </c>
      <c r="AF11" s="41">
        <f t="shared" si="0"/>
        <v>46.617847231707913</v>
      </c>
      <c r="AG11" s="41">
        <f t="shared" si="0"/>
        <v>0</v>
      </c>
      <c r="AH11" s="41">
        <f t="shared" si="0"/>
        <v>0</v>
      </c>
      <c r="AI11" s="41">
        <f t="shared" si="0"/>
        <v>0</v>
      </c>
      <c r="AJ11" s="41">
        <f t="shared" si="0"/>
        <v>0</v>
      </c>
      <c r="AK11" s="41">
        <f t="shared" si="0"/>
        <v>0</v>
      </c>
      <c r="AL11" s="41">
        <f t="shared" si="0"/>
        <v>0</v>
      </c>
      <c r="AM11" s="41">
        <f t="shared" si="0"/>
        <v>0</v>
      </c>
      <c r="AN11" s="41">
        <f t="shared" si="0"/>
        <v>0</v>
      </c>
      <c r="AO11" s="41">
        <f t="shared" si="0"/>
        <v>0</v>
      </c>
      <c r="AP11" s="41">
        <f t="shared" si="0"/>
        <v>0.37934202903210001</v>
      </c>
      <c r="AQ11" s="41">
        <f t="shared" si="0"/>
        <v>0</v>
      </c>
      <c r="AR11" s="41">
        <f t="shared" si="0"/>
        <v>-1E-8</v>
      </c>
      <c r="AS11" s="41">
        <f t="shared" si="0"/>
        <v>0</v>
      </c>
      <c r="AT11" s="41">
        <f t="shared" si="0"/>
        <v>0</v>
      </c>
      <c r="AU11" s="41">
        <f t="shared" si="0"/>
        <v>0</v>
      </c>
      <c r="AV11" s="41">
        <f t="shared" si="0"/>
        <v>1.5947976970582005</v>
      </c>
      <c r="AW11" s="41">
        <f t="shared" si="0"/>
        <v>1341.7814791696687</v>
      </c>
      <c r="AX11" s="41">
        <f t="shared" si="0"/>
        <v>710.51402174757982</v>
      </c>
      <c r="AY11" s="41">
        <f t="shared" si="0"/>
        <v>0</v>
      </c>
      <c r="AZ11" s="41">
        <f t="shared" si="0"/>
        <v>50.809116819124711</v>
      </c>
      <c r="BA11" s="41">
        <f t="shared" si="0"/>
        <v>0</v>
      </c>
      <c r="BB11" s="41">
        <f t="shared" si="0"/>
        <v>0</v>
      </c>
      <c r="BC11" s="41">
        <f t="shared" si="0"/>
        <v>0</v>
      </c>
      <c r="BD11" s="41">
        <f t="shared" si="0"/>
        <v>0</v>
      </c>
      <c r="BE11" s="41">
        <f t="shared" si="0"/>
        <v>0</v>
      </c>
      <c r="BF11" s="41">
        <f t="shared" si="0"/>
        <v>0.23779983815870004</v>
      </c>
      <c r="BG11" s="41">
        <f t="shared" si="0"/>
        <v>120.41169016174089</v>
      </c>
      <c r="BH11" s="41">
        <f t="shared" si="0"/>
        <v>0</v>
      </c>
      <c r="BI11" s="41">
        <f t="shared" si="0"/>
        <v>0</v>
      </c>
      <c r="BJ11" s="41">
        <f t="shared" si="0"/>
        <v>4.0980596498382997</v>
      </c>
      <c r="BK11" s="63">
        <f>SUM(BK9:BK10)</f>
        <v>8414.8336674263664</v>
      </c>
    </row>
    <row r="12" spans="1:63">
      <c r="A12" s="6" t="s">
        <v>80</v>
      </c>
      <c r="B12" s="10" t="s">
        <v>3</v>
      </c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6"/>
    </row>
    <row r="13" spans="1:63">
      <c r="A13" s="6"/>
      <c r="B13" s="11" t="s">
        <v>39</v>
      </c>
      <c r="C13" s="44"/>
      <c r="D13" s="41"/>
      <c r="E13" s="41"/>
      <c r="F13" s="41"/>
      <c r="G13" s="33"/>
      <c r="H13" s="44"/>
      <c r="I13" s="41"/>
      <c r="J13" s="41"/>
      <c r="K13" s="41"/>
      <c r="L13" s="33"/>
      <c r="M13" s="44"/>
      <c r="N13" s="41"/>
      <c r="O13" s="41"/>
      <c r="P13" s="41"/>
      <c r="Q13" s="33"/>
      <c r="R13" s="44"/>
      <c r="S13" s="41"/>
      <c r="T13" s="41"/>
      <c r="U13" s="41"/>
      <c r="V13" s="33"/>
      <c r="W13" s="44"/>
      <c r="X13" s="41"/>
      <c r="Y13" s="41"/>
      <c r="Z13" s="41"/>
      <c r="AA13" s="33"/>
      <c r="AB13" s="44"/>
      <c r="AC13" s="41"/>
      <c r="AD13" s="41"/>
      <c r="AE13" s="41"/>
      <c r="AF13" s="33"/>
      <c r="AG13" s="44"/>
      <c r="AH13" s="41"/>
      <c r="AI13" s="41"/>
      <c r="AJ13" s="41"/>
      <c r="AK13" s="33"/>
      <c r="AL13" s="44"/>
      <c r="AM13" s="41"/>
      <c r="AN13" s="41"/>
      <c r="AO13" s="41"/>
      <c r="AP13" s="33"/>
      <c r="AQ13" s="44"/>
      <c r="AR13" s="41"/>
      <c r="AS13" s="41"/>
      <c r="AT13" s="41"/>
      <c r="AU13" s="33"/>
      <c r="AV13" s="44"/>
      <c r="AW13" s="41"/>
      <c r="AX13" s="41"/>
      <c r="AY13" s="41"/>
      <c r="AZ13" s="33"/>
      <c r="BA13" s="44"/>
      <c r="BB13" s="41"/>
      <c r="BC13" s="41"/>
      <c r="BD13" s="41"/>
      <c r="BE13" s="33"/>
      <c r="BF13" s="44"/>
      <c r="BG13" s="41"/>
      <c r="BH13" s="41"/>
      <c r="BI13" s="41"/>
      <c r="BJ13" s="33"/>
      <c r="BK13" s="45"/>
    </row>
    <row r="14" spans="1:63">
      <c r="A14" s="6"/>
      <c r="B14" s="11" t="s">
        <v>105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0.1074949155155</v>
      </c>
      <c r="I14" s="41">
        <v>127.48468443683841</v>
      </c>
      <c r="J14" s="41">
        <v>0</v>
      </c>
      <c r="K14" s="41">
        <v>0</v>
      </c>
      <c r="L14" s="41">
        <v>0.3126451433545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6.0932751031899997E-2</v>
      </c>
      <c r="S14" s="41">
        <v>0</v>
      </c>
      <c r="T14" s="41">
        <v>0</v>
      </c>
      <c r="U14" s="41">
        <v>0</v>
      </c>
      <c r="V14" s="41">
        <v>4.1823170258000003E-2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8.0029000000000002E-5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1.146201120223</v>
      </c>
      <c r="AW14" s="41">
        <v>170.8436628960946</v>
      </c>
      <c r="AX14" s="41">
        <v>0</v>
      </c>
      <c r="AY14" s="41">
        <v>0</v>
      </c>
      <c r="AZ14" s="41">
        <v>236.38755275340816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5.721382883819999E-2</v>
      </c>
      <c r="BG14" s="41">
        <v>11.540728994032101</v>
      </c>
      <c r="BH14" s="41">
        <v>0</v>
      </c>
      <c r="BI14" s="41">
        <v>0</v>
      </c>
      <c r="BJ14" s="41">
        <v>10.4862737934828</v>
      </c>
      <c r="BK14" s="63">
        <f>SUM(C14:BJ14)</f>
        <v>558.46929383207714</v>
      </c>
    </row>
    <row r="15" spans="1:63">
      <c r="A15" s="6"/>
      <c r="B15" s="11" t="s">
        <v>89</v>
      </c>
      <c r="C15" s="44">
        <f>SUM(C14)</f>
        <v>0</v>
      </c>
      <c r="D15" s="44">
        <f t="shared" ref="D15:BJ15" si="1">SUM(D14)</f>
        <v>0</v>
      </c>
      <c r="E15" s="44">
        <f t="shared" si="1"/>
        <v>0</v>
      </c>
      <c r="F15" s="44">
        <f t="shared" si="1"/>
        <v>0</v>
      </c>
      <c r="G15" s="44">
        <f t="shared" si="1"/>
        <v>0</v>
      </c>
      <c r="H15" s="44">
        <f t="shared" si="1"/>
        <v>0.1074949155155</v>
      </c>
      <c r="I15" s="44">
        <f t="shared" si="1"/>
        <v>127.48468443683841</v>
      </c>
      <c r="J15" s="44">
        <f t="shared" si="1"/>
        <v>0</v>
      </c>
      <c r="K15" s="44">
        <f t="shared" si="1"/>
        <v>0</v>
      </c>
      <c r="L15" s="44">
        <f t="shared" si="1"/>
        <v>0.3126451433545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0</v>
      </c>
      <c r="Q15" s="44">
        <f t="shared" si="1"/>
        <v>0</v>
      </c>
      <c r="R15" s="44">
        <f t="shared" si="1"/>
        <v>6.0932751031899997E-2</v>
      </c>
      <c r="S15" s="44">
        <f t="shared" si="1"/>
        <v>0</v>
      </c>
      <c r="T15" s="44">
        <f t="shared" si="1"/>
        <v>0</v>
      </c>
      <c r="U15" s="44">
        <f t="shared" si="1"/>
        <v>0</v>
      </c>
      <c r="V15" s="44">
        <f t="shared" si="1"/>
        <v>4.1823170258000003E-2</v>
      </c>
      <c r="W15" s="44">
        <f t="shared" si="1"/>
        <v>0</v>
      </c>
      <c r="X15" s="44">
        <f t="shared" si="1"/>
        <v>0</v>
      </c>
      <c r="Y15" s="44">
        <f t="shared" si="1"/>
        <v>0</v>
      </c>
      <c r="Z15" s="44">
        <f t="shared" si="1"/>
        <v>0</v>
      </c>
      <c r="AA15" s="44">
        <f t="shared" si="1"/>
        <v>0</v>
      </c>
      <c r="AB15" s="44">
        <f t="shared" si="1"/>
        <v>0</v>
      </c>
      <c r="AC15" s="44">
        <f t="shared" si="1"/>
        <v>0</v>
      </c>
      <c r="AD15" s="44">
        <f t="shared" si="1"/>
        <v>0</v>
      </c>
      <c r="AE15" s="44">
        <f t="shared" si="1"/>
        <v>0</v>
      </c>
      <c r="AF15" s="44">
        <f t="shared" si="1"/>
        <v>8.0029000000000002E-5</v>
      </c>
      <c r="AG15" s="44">
        <f t="shared" si="1"/>
        <v>0</v>
      </c>
      <c r="AH15" s="44">
        <f t="shared" si="1"/>
        <v>0</v>
      </c>
      <c r="AI15" s="44">
        <f t="shared" si="1"/>
        <v>0</v>
      </c>
      <c r="AJ15" s="44">
        <f t="shared" si="1"/>
        <v>0</v>
      </c>
      <c r="AK15" s="44">
        <f t="shared" si="1"/>
        <v>0</v>
      </c>
      <c r="AL15" s="44">
        <f t="shared" si="1"/>
        <v>0</v>
      </c>
      <c r="AM15" s="44">
        <f t="shared" si="1"/>
        <v>0</v>
      </c>
      <c r="AN15" s="44">
        <f t="shared" si="1"/>
        <v>0</v>
      </c>
      <c r="AO15" s="44">
        <f t="shared" si="1"/>
        <v>0</v>
      </c>
      <c r="AP15" s="44">
        <f t="shared" si="1"/>
        <v>0</v>
      </c>
      <c r="AQ15" s="44">
        <f t="shared" si="1"/>
        <v>0</v>
      </c>
      <c r="AR15" s="44">
        <f t="shared" si="1"/>
        <v>0</v>
      </c>
      <c r="AS15" s="44">
        <f t="shared" si="1"/>
        <v>0</v>
      </c>
      <c r="AT15" s="44">
        <f t="shared" si="1"/>
        <v>0</v>
      </c>
      <c r="AU15" s="44">
        <f t="shared" si="1"/>
        <v>0</v>
      </c>
      <c r="AV15" s="44">
        <f t="shared" si="1"/>
        <v>1.146201120223</v>
      </c>
      <c r="AW15" s="44">
        <f t="shared" si="1"/>
        <v>170.8436628960946</v>
      </c>
      <c r="AX15" s="44">
        <f t="shared" si="1"/>
        <v>0</v>
      </c>
      <c r="AY15" s="44">
        <f t="shared" si="1"/>
        <v>0</v>
      </c>
      <c r="AZ15" s="44">
        <f t="shared" si="1"/>
        <v>236.38755275340816</v>
      </c>
      <c r="BA15" s="44">
        <f t="shared" si="1"/>
        <v>0</v>
      </c>
      <c r="BB15" s="44">
        <f t="shared" si="1"/>
        <v>0</v>
      </c>
      <c r="BC15" s="44">
        <f t="shared" si="1"/>
        <v>0</v>
      </c>
      <c r="BD15" s="44">
        <f t="shared" si="1"/>
        <v>0</v>
      </c>
      <c r="BE15" s="44">
        <f t="shared" si="1"/>
        <v>0</v>
      </c>
      <c r="BF15" s="44">
        <f t="shared" si="1"/>
        <v>5.721382883819999E-2</v>
      </c>
      <c r="BG15" s="44">
        <f t="shared" si="1"/>
        <v>11.540728994032101</v>
      </c>
      <c r="BH15" s="44">
        <f t="shared" si="1"/>
        <v>0</v>
      </c>
      <c r="BI15" s="44">
        <f t="shared" si="1"/>
        <v>0</v>
      </c>
      <c r="BJ15" s="44">
        <f t="shared" si="1"/>
        <v>10.4862737934828</v>
      </c>
      <c r="BK15" s="45">
        <f>SUM(C15:BJ15)</f>
        <v>558.46929383207714</v>
      </c>
    </row>
    <row r="16" spans="1:63">
      <c r="A16" s="6"/>
      <c r="B16" s="11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2"/>
    </row>
    <row r="17" spans="1:63">
      <c r="A17" s="6" t="s">
        <v>81</v>
      </c>
      <c r="B17" s="10" t="s">
        <v>10</v>
      </c>
      <c r="C17" s="6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6"/>
    </row>
    <row r="18" spans="1:63">
      <c r="A18" s="6"/>
      <c r="B18" s="11" t="s">
        <v>39</v>
      </c>
      <c r="C18" s="44"/>
      <c r="D18" s="41"/>
      <c r="E18" s="41"/>
      <c r="F18" s="41"/>
      <c r="G18" s="33"/>
      <c r="H18" s="44"/>
      <c r="I18" s="41"/>
      <c r="J18" s="41"/>
      <c r="K18" s="41"/>
      <c r="L18" s="33"/>
      <c r="M18" s="44"/>
      <c r="N18" s="41"/>
      <c r="O18" s="41"/>
      <c r="P18" s="41"/>
      <c r="Q18" s="33"/>
      <c r="R18" s="44"/>
      <c r="S18" s="41"/>
      <c r="T18" s="41"/>
      <c r="U18" s="41"/>
      <c r="V18" s="33"/>
      <c r="W18" s="44"/>
      <c r="X18" s="41"/>
      <c r="Y18" s="41"/>
      <c r="Z18" s="41"/>
      <c r="AA18" s="33"/>
      <c r="AB18" s="44"/>
      <c r="AC18" s="41"/>
      <c r="AD18" s="41"/>
      <c r="AE18" s="41"/>
      <c r="AF18" s="33"/>
      <c r="AG18" s="44"/>
      <c r="AH18" s="41"/>
      <c r="AI18" s="41"/>
      <c r="AJ18" s="41"/>
      <c r="AK18" s="33"/>
      <c r="AL18" s="44"/>
      <c r="AM18" s="41"/>
      <c r="AN18" s="41"/>
      <c r="AO18" s="41"/>
      <c r="AP18" s="33"/>
      <c r="AQ18" s="44"/>
      <c r="AR18" s="41"/>
      <c r="AS18" s="41"/>
      <c r="AT18" s="41"/>
      <c r="AU18" s="33"/>
      <c r="AV18" s="44"/>
      <c r="AW18" s="41"/>
      <c r="AX18" s="41"/>
      <c r="AY18" s="41"/>
      <c r="AZ18" s="33"/>
      <c r="BA18" s="44"/>
      <c r="BB18" s="41"/>
      <c r="BC18" s="41"/>
      <c r="BD18" s="41"/>
      <c r="BE18" s="33"/>
      <c r="BF18" s="44"/>
      <c r="BG18" s="41"/>
      <c r="BH18" s="41"/>
      <c r="BI18" s="41"/>
      <c r="BJ18" s="33"/>
      <c r="BK18" s="45"/>
    </row>
    <row r="19" spans="1:63">
      <c r="A19" s="6"/>
      <c r="B19" s="11" t="s">
        <v>106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1.7438119354000001E-3</v>
      </c>
      <c r="I19" s="41">
        <v>167.54981518767721</v>
      </c>
      <c r="J19" s="41">
        <v>0</v>
      </c>
      <c r="K19" s="41">
        <v>0</v>
      </c>
      <c r="L19" s="41">
        <v>6.3939770967699996E-2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29.063532258064502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8.2241942774000001E-2</v>
      </c>
      <c r="AW19" s="41">
        <v>0.2309918064516</v>
      </c>
      <c r="AX19" s="41">
        <v>0</v>
      </c>
      <c r="AY19" s="41">
        <v>0</v>
      </c>
      <c r="AZ19" s="41">
        <v>2.3092534133222005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7.0567996870899999E-2</v>
      </c>
      <c r="BG19" s="41">
        <v>0</v>
      </c>
      <c r="BH19" s="41">
        <v>0</v>
      </c>
      <c r="BI19" s="41">
        <v>0</v>
      </c>
      <c r="BJ19" s="41">
        <v>0</v>
      </c>
      <c r="BK19" s="42">
        <f>SUM(C19:BJ19)</f>
        <v>199.37208618806352</v>
      </c>
    </row>
    <row r="20" spans="1:63">
      <c r="A20" s="6"/>
      <c r="B20" s="11" t="s">
        <v>107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1.041625483E-4</v>
      </c>
      <c r="I20" s="41">
        <v>19.925406295129001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2.23450361289E-2</v>
      </c>
      <c r="AW20" s="41">
        <v>5.7116929056128001</v>
      </c>
      <c r="AX20" s="41">
        <v>0</v>
      </c>
      <c r="AY20" s="41">
        <v>0</v>
      </c>
      <c r="AZ20" s="41">
        <v>7.8617428123866002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1.0372526129E-2</v>
      </c>
      <c r="BG20" s="41">
        <v>0</v>
      </c>
      <c r="BH20" s="41">
        <v>0</v>
      </c>
      <c r="BI20" s="41">
        <v>0</v>
      </c>
      <c r="BJ20" s="41">
        <v>0</v>
      </c>
      <c r="BK20" s="42">
        <f t="shared" ref="BK20:BK82" si="2">SUM(C20:BJ20)</f>
        <v>33.531663737934601</v>
      </c>
    </row>
    <row r="21" spans="1:63">
      <c r="A21" s="6"/>
      <c r="B21" s="11" t="s">
        <v>108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1.15904967741E-2</v>
      </c>
      <c r="I21" s="41">
        <v>29.484729459709499</v>
      </c>
      <c r="J21" s="41">
        <v>0</v>
      </c>
      <c r="K21" s="41">
        <v>0</v>
      </c>
      <c r="L21" s="41">
        <v>0.63747732258059997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20.330720596580601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0.27612858348340003</v>
      </c>
      <c r="AW21" s="41">
        <v>28.876026053160999</v>
      </c>
      <c r="AX21" s="41">
        <v>0</v>
      </c>
      <c r="AY21" s="41">
        <v>0</v>
      </c>
      <c r="AZ21" s="41">
        <v>8.7770558497416005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2">
        <f t="shared" si="2"/>
        <v>88.393728362030799</v>
      </c>
    </row>
    <row r="22" spans="1:63">
      <c r="A22" s="6"/>
      <c r="B22" s="11" t="s">
        <v>109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2.2886983580599998E-2</v>
      </c>
      <c r="I22" s="41">
        <v>116.45868612883861</v>
      </c>
      <c r="J22" s="41">
        <v>0</v>
      </c>
      <c r="K22" s="41">
        <v>0</v>
      </c>
      <c r="L22" s="41">
        <v>1.8297276519030001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46.2102010649999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2.7657167838499998E-2</v>
      </c>
      <c r="AW22" s="41">
        <v>4.0167956614837994</v>
      </c>
      <c r="AX22" s="41">
        <v>0</v>
      </c>
      <c r="AY22" s="41">
        <v>0</v>
      </c>
      <c r="AZ22" s="41">
        <v>7.0503902063219996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2">
        <f t="shared" si="2"/>
        <v>175.61634486496641</v>
      </c>
    </row>
    <row r="23" spans="1:63">
      <c r="A23" s="6"/>
      <c r="B23" s="11" t="s">
        <v>110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4.2282133419300004E-2</v>
      </c>
      <c r="I23" s="41">
        <v>15.8576145</v>
      </c>
      <c r="J23" s="41">
        <v>0</v>
      </c>
      <c r="K23" s="41">
        <v>0</v>
      </c>
      <c r="L23" s="41">
        <v>1.3359894999999999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0.28757330645160001</v>
      </c>
      <c r="AD23" s="41">
        <v>0</v>
      </c>
      <c r="AE23" s="41">
        <v>0</v>
      </c>
      <c r="AF23" s="41">
        <v>0.28757330645160001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1.4322631950952995</v>
      </c>
      <c r="AW23" s="41">
        <v>1.6628390547092</v>
      </c>
      <c r="AX23" s="41">
        <v>0</v>
      </c>
      <c r="AY23" s="41">
        <v>0</v>
      </c>
      <c r="AZ23" s="41">
        <v>14.694995959675007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1.03526390322E-2</v>
      </c>
      <c r="BG23" s="41">
        <v>8.62719919354E-2</v>
      </c>
      <c r="BH23" s="41">
        <v>0</v>
      </c>
      <c r="BI23" s="41">
        <v>0</v>
      </c>
      <c r="BJ23" s="41">
        <v>0</v>
      </c>
      <c r="BK23" s="42">
        <f t="shared" si="2"/>
        <v>35.697755586769595</v>
      </c>
    </row>
    <row r="24" spans="1:63">
      <c r="A24" s="6"/>
      <c r="B24" s="11" t="s">
        <v>111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9.7657048386000003E-3</v>
      </c>
      <c r="I24" s="41">
        <v>162.22373081241889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2.4127035483869999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0.1243125015161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0.14609756129000001</v>
      </c>
      <c r="AW24" s="41">
        <v>0</v>
      </c>
      <c r="AX24" s="41">
        <v>0</v>
      </c>
      <c r="AY24" s="41">
        <v>0</v>
      </c>
      <c r="AZ24" s="41">
        <v>3.4769858920641998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1.1458632258E-2</v>
      </c>
      <c r="BG24" s="41">
        <v>0</v>
      </c>
      <c r="BH24" s="41">
        <v>0</v>
      </c>
      <c r="BI24" s="41">
        <v>0</v>
      </c>
      <c r="BJ24" s="41">
        <v>0</v>
      </c>
      <c r="BK24" s="42">
        <f t="shared" si="2"/>
        <v>168.40505465277278</v>
      </c>
    </row>
    <row r="25" spans="1:63">
      <c r="A25" s="6"/>
      <c r="B25" s="11" t="s">
        <v>112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0.20407764396739997</v>
      </c>
      <c r="I25" s="41">
        <v>1.8828726061287999</v>
      </c>
      <c r="J25" s="41">
        <v>0</v>
      </c>
      <c r="K25" s="41">
        <v>0</v>
      </c>
      <c r="L25" s="41">
        <v>5.4868093479352007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5.8311322579999991E-4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2.5538962022898999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1.9018152525097993</v>
      </c>
      <c r="AW25" s="41">
        <v>9.2244633624830996</v>
      </c>
      <c r="AX25" s="41">
        <v>0</v>
      </c>
      <c r="AY25" s="41">
        <v>0</v>
      </c>
      <c r="AZ25" s="41">
        <v>51.566901887732655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1.2107385109673003</v>
      </c>
      <c r="BG25" s="41">
        <v>0.11552848387090001</v>
      </c>
      <c r="BH25" s="41">
        <v>0</v>
      </c>
      <c r="BI25" s="41">
        <v>0</v>
      </c>
      <c r="BJ25" s="41">
        <v>5.1410175322580001</v>
      </c>
      <c r="BK25" s="42">
        <f t="shared" si="2"/>
        <v>79.288703943368859</v>
      </c>
    </row>
    <row r="26" spans="1:63">
      <c r="A26" s="6"/>
      <c r="B26" s="11" t="s">
        <v>113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1.11818064514E-2</v>
      </c>
      <c r="I26" s="41">
        <v>0</v>
      </c>
      <c r="J26" s="41">
        <v>0</v>
      </c>
      <c r="K26" s="41">
        <v>0</v>
      </c>
      <c r="L26" s="41">
        <v>0.34133935483860001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1.06178207419E-2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2.2364889645155999</v>
      </c>
      <c r="AW26" s="41">
        <v>7.8364704709674999</v>
      </c>
      <c r="AX26" s="41">
        <v>0</v>
      </c>
      <c r="AY26" s="41">
        <v>0</v>
      </c>
      <c r="AZ26" s="41">
        <v>44.102628076772689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0.1412731758063</v>
      </c>
      <c r="BG26" s="41">
        <v>0</v>
      </c>
      <c r="BH26" s="41">
        <v>0</v>
      </c>
      <c r="BI26" s="41">
        <v>0</v>
      </c>
      <c r="BJ26" s="41">
        <v>0</v>
      </c>
      <c r="BK26" s="42">
        <f t="shared" si="2"/>
        <v>54.679999670093984</v>
      </c>
    </row>
    <row r="27" spans="1:63">
      <c r="A27" s="6"/>
      <c r="B27" s="11" t="s">
        <v>114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6.0170029838600002E-2</v>
      </c>
      <c r="I27" s="41">
        <v>1.4773197305806001</v>
      </c>
      <c r="J27" s="41">
        <v>0</v>
      </c>
      <c r="K27" s="41">
        <v>0</v>
      </c>
      <c r="L27" s="41">
        <v>1.8337532903223999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8.1625783870500013E-2</v>
      </c>
      <c r="AW27" s="41">
        <v>0</v>
      </c>
      <c r="AX27" s="41">
        <v>0</v>
      </c>
      <c r="AY27" s="41">
        <v>0</v>
      </c>
      <c r="AZ27" s="41">
        <v>3.2646579686443999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2.8540483869999998E-3</v>
      </c>
      <c r="BG27" s="41">
        <v>0</v>
      </c>
      <c r="BH27" s="41">
        <v>0</v>
      </c>
      <c r="BI27" s="41">
        <v>0</v>
      </c>
      <c r="BJ27" s="41">
        <v>0</v>
      </c>
      <c r="BK27" s="42">
        <f t="shared" si="2"/>
        <v>6.7203808516435002</v>
      </c>
    </row>
    <row r="28" spans="1:63">
      <c r="A28" s="6"/>
      <c r="B28" s="11" t="s">
        <v>115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1.5751489353999998E-3</v>
      </c>
      <c r="I28" s="41">
        <v>49.473236109257805</v>
      </c>
      <c r="J28" s="41">
        <v>0</v>
      </c>
      <c r="K28" s="41">
        <v>0</v>
      </c>
      <c r="L28" s="41">
        <v>5.2504951609999996E-4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5.2487832250000001E-4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5.248890322E-4</v>
      </c>
      <c r="AW28" s="41">
        <v>28.647418346806298</v>
      </c>
      <c r="AX28" s="41">
        <v>0</v>
      </c>
      <c r="AY28" s="41">
        <v>0</v>
      </c>
      <c r="AZ28" s="41">
        <v>20.974077179161103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2">
        <f t="shared" si="2"/>
        <v>99.097881601031403</v>
      </c>
    </row>
    <row r="29" spans="1:63">
      <c r="A29" s="6"/>
      <c r="B29" s="11" t="s">
        <v>116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1.6903883869999999E-3</v>
      </c>
      <c r="I29" s="41">
        <v>15.770231086967602</v>
      </c>
      <c r="J29" s="41">
        <v>0</v>
      </c>
      <c r="K29" s="41">
        <v>0</v>
      </c>
      <c r="L29" s="41">
        <v>1.6677813475480998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1.4249665322499999E-2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0.10828035703199998</v>
      </c>
      <c r="AW29" s="41">
        <v>12.5397054838709</v>
      </c>
      <c r="AX29" s="41">
        <v>0</v>
      </c>
      <c r="AY29" s="41">
        <v>0</v>
      </c>
      <c r="AZ29" s="41">
        <v>4.5354418945479003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2">
        <f t="shared" si="2"/>
        <v>34.637380223676004</v>
      </c>
    </row>
    <row r="30" spans="1:63">
      <c r="A30" s="6"/>
      <c r="B30" s="11" t="s">
        <v>152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3.975691529E-2</v>
      </c>
      <c r="I30" s="41">
        <v>1.1624829032257999</v>
      </c>
      <c r="J30" s="41">
        <v>0</v>
      </c>
      <c r="K30" s="41">
        <v>0</v>
      </c>
      <c r="L30" s="41">
        <v>0.23277308883859998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4.6499316129000002E-3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1.6708027789952999</v>
      </c>
      <c r="AW30" s="41">
        <v>5.7711369774189993</v>
      </c>
      <c r="AX30" s="41">
        <v>0</v>
      </c>
      <c r="AY30" s="41">
        <v>0</v>
      </c>
      <c r="AZ30" s="41">
        <v>29.959672546511992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0.12157507496700001</v>
      </c>
      <c r="BG30" s="41">
        <v>0.46076941935480004</v>
      </c>
      <c r="BH30" s="41">
        <v>0</v>
      </c>
      <c r="BI30" s="41">
        <v>0</v>
      </c>
      <c r="BJ30" s="41">
        <v>0.51836559677409999</v>
      </c>
      <c r="BK30" s="42">
        <f t="shared" si="2"/>
        <v>39.941985232989488</v>
      </c>
    </row>
    <row r="31" spans="1:63">
      <c r="A31" s="6"/>
      <c r="B31" s="11" t="s">
        <v>153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0.10973982593500001</v>
      </c>
      <c r="I31" s="41">
        <v>4.5916245161199999E-2</v>
      </c>
      <c r="J31" s="41">
        <v>0</v>
      </c>
      <c r="K31" s="41">
        <v>0</v>
      </c>
      <c r="L31" s="41">
        <v>0.1217470698387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1.3944850911246003</v>
      </c>
      <c r="AW31" s="41">
        <v>10.169422597483498</v>
      </c>
      <c r="AX31" s="41">
        <v>0</v>
      </c>
      <c r="AY31" s="41">
        <v>0</v>
      </c>
      <c r="AZ31" s="41">
        <v>26.047242084962985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9.2843619418600004E-2</v>
      </c>
      <c r="BG31" s="41">
        <v>0</v>
      </c>
      <c r="BH31" s="41">
        <v>0</v>
      </c>
      <c r="BI31" s="41">
        <v>0</v>
      </c>
      <c r="BJ31" s="41">
        <v>3.9128579612902001</v>
      </c>
      <c r="BK31" s="42">
        <f t="shared" si="2"/>
        <v>41.894254495214781</v>
      </c>
    </row>
    <row r="32" spans="1:63">
      <c r="A32" s="6"/>
      <c r="B32" s="11" t="s">
        <v>117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0.24845176857970003</v>
      </c>
      <c r="AW32" s="41">
        <v>2.5488774193548003</v>
      </c>
      <c r="AX32" s="41">
        <v>0</v>
      </c>
      <c r="AY32" s="41">
        <v>0</v>
      </c>
      <c r="AZ32" s="41">
        <v>6.3979355203862012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1.2744387096600002E-2</v>
      </c>
      <c r="BG32" s="41">
        <v>0</v>
      </c>
      <c r="BH32" s="41">
        <v>0</v>
      </c>
      <c r="BI32" s="41">
        <v>0</v>
      </c>
      <c r="BJ32" s="41">
        <v>0</v>
      </c>
      <c r="BK32" s="42">
        <f t="shared" si="2"/>
        <v>9.2080090954173013</v>
      </c>
    </row>
    <row r="33" spans="1:63">
      <c r="A33" s="6"/>
      <c r="B33" s="11" t="s">
        <v>118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8.2997805935299984E-2</v>
      </c>
      <c r="I33" s="41">
        <v>0</v>
      </c>
      <c r="J33" s="41">
        <v>0</v>
      </c>
      <c r="K33" s="41">
        <v>0</v>
      </c>
      <c r="L33" s="41">
        <v>0.97788283870960002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7.823062709599999E-3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2.4312664516100001E-2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0.91186865699829989</v>
      </c>
      <c r="AW33" s="41">
        <v>35.520180463580402</v>
      </c>
      <c r="AX33" s="41">
        <v>0</v>
      </c>
      <c r="AY33" s="41">
        <v>0</v>
      </c>
      <c r="AZ33" s="41">
        <v>28.746566991415598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6.9602794032099999E-2</v>
      </c>
      <c r="BG33" s="41">
        <v>9.7250658064515001</v>
      </c>
      <c r="BH33" s="41">
        <v>0</v>
      </c>
      <c r="BI33" s="41">
        <v>0</v>
      </c>
      <c r="BJ33" s="41">
        <v>1.2156332257999999E-2</v>
      </c>
      <c r="BK33" s="42">
        <f t="shared" si="2"/>
        <v>76.078457416606483</v>
      </c>
    </row>
    <row r="34" spans="1:63">
      <c r="A34" s="6"/>
      <c r="B34" s="11" t="s">
        <v>119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9.1955314451300008E-2</v>
      </c>
      <c r="I34" s="41">
        <v>9.6633094838706004</v>
      </c>
      <c r="J34" s="41">
        <v>0</v>
      </c>
      <c r="K34" s="41">
        <v>0</v>
      </c>
      <c r="L34" s="41">
        <v>1.9506959712254006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6.1549741935399999E-2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1.4503077012257002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0.1223649032258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2.8273180566112996</v>
      </c>
      <c r="AW34" s="41">
        <v>7.3671653175804996</v>
      </c>
      <c r="AX34" s="41">
        <v>0</v>
      </c>
      <c r="AY34" s="41">
        <v>0</v>
      </c>
      <c r="AZ34" s="41">
        <v>16.887042753773102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0.16886356645139999</v>
      </c>
      <c r="BG34" s="41">
        <v>0</v>
      </c>
      <c r="BH34" s="41">
        <v>0</v>
      </c>
      <c r="BI34" s="41">
        <v>0</v>
      </c>
      <c r="BJ34" s="41">
        <v>0</v>
      </c>
      <c r="BK34" s="42">
        <f t="shared" si="2"/>
        <v>40.590572810350501</v>
      </c>
    </row>
    <row r="35" spans="1:63">
      <c r="A35" s="6"/>
      <c r="B35" s="11" t="s">
        <v>120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3.0000826838600003E-2</v>
      </c>
      <c r="I35" s="41">
        <v>35.732692129031889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1.8221757460967001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0.32350574954770006</v>
      </c>
      <c r="AW35" s="41">
        <v>22.909182567741702</v>
      </c>
      <c r="AX35" s="41">
        <v>0</v>
      </c>
      <c r="AY35" s="41">
        <v>0</v>
      </c>
      <c r="AZ35" s="41">
        <v>21.812752285547507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1.2135090322E-3</v>
      </c>
      <c r="BG35" s="41">
        <v>0</v>
      </c>
      <c r="BH35" s="41">
        <v>0</v>
      </c>
      <c r="BI35" s="41">
        <v>0</v>
      </c>
      <c r="BJ35" s="41">
        <v>0</v>
      </c>
      <c r="BK35" s="42">
        <f t="shared" si="2"/>
        <v>82.631522813836298</v>
      </c>
    </row>
    <row r="36" spans="1:63">
      <c r="A36" s="6"/>
      <c r="B36" s="11" t="s">
        <v>121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4.9154051612799995E-2</v>
      </c>
      <c r="I36" s="41">
        <v>8.1137186183223999</v>
      </c>
      <c r="J36" s="41">
        <v>0</v>
      </c>
      <c r="K36" s="41">
        <v>0</v>
      </c>
      <c r="L36" s="41">
        <v>1.0445235967740001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6.3069389096699999E-2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0.4892557419354</v>
      </c>
      <c r="AD36" s="41">
        <v>0</v>
      </c>
      <c r="AE36" s="41">
        <v>0</v>
      </c>
      <c r="AF36" s="41">
        <v>2.9869063045159003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0.35515786277310002</v>
      </c>
      <c r="AW36" s="41">
        <v>4.0118970838708998</v>
      </c>
      <c r="AX36" s="41">
        <v>0</v>
      </c>
      <c r="AY36" s="41">
        <v>0</v>
      </c>
      <c r="AZ36" s="41">
        <v>12.2843731710956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4.8925574192999997E-3</v>
      </c>
      <c r="BG36" s="41">
        <v>0</v>
      </c>
      <c r="BH36" s="41">
        <v>0</v>
      </c>
      <c r="BI36" s="41">
        <v>0</v>
      </c>
      <c r="BJ36" s="41">
        <v>0</v>
      </c>
      <c r="BK36" s="42">
        <f t="shared" si="2"/>
        <v>29.402948377416099</v>
      </c>
    </row>
    <row r="37" spans="1:63">
      <c r="A37" s="6"/>
      <c r="B37" s="11" t="s">
        <v>122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5.6294504709499996E-2</v>
      </c>
      <c r="I37" s="41">
        <v>8.7060075809999997</v>
      </c>
      <c r="J37" s="41">
        <v>0</v>
      </c>
      <c r="K37" s="41">
        <v>0</v>
      </c>
      <c r="L37" s="41">
        <v>0.40924374903199995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0.24077012903220002</v>
      </c>
      <c r="AD37" s="41">
        <v>0</v>
      </c>
      <c r="AE37" s="41">
        <v>0</v>
      </c>
      <c r="AF37" s="41">
        <v>1.2038506451611999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0.39219004212719999</v>
      </c>
      <c r="AW37" s="41">
        <v>5.3450968645156998</v>
      </c>
      <c r="AX37" s="41">
        <v>0</v>
      </c>
      <c r="AY37" s="41">
        <v>0</v>
      </c>
      <c r="AZ37" s="41">
        <v>19.611605150256295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1.2038506450999999E-3</v>
      </c>
      <c r="BG37" s="41">
        <v>0</v>
      </c>
      <c r="BH37" s="41">
        <v>0</v>
      </c>
      <c r="BI37" s="41">
        <v>0</v>
      </c>
      <c r="BJ37" s="41">
        <v>0</v>
      </c>
      <c r="BK37" s="42">
        <f t="shared" si="2"/>
        <v>35.96626251647919</v>
      </c>
    </row>
    <row r="38" spans="1:63">
      <c r="A38" s="6"/>
      <c r="B38" s="11" t="s">
        <v>123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9.647806587060001E-2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1.7382474548099998E-2</v>
      </c>
      <c r="S38" s="41">
        <v>0</v>
      </c>
      <c r="T38" s="41">
        <v>0</v>
      </c>
      <c r="U38" s="41">
        <v>0</v>
      </c>
      <c r="V38" s="41">
        <v>0.1829546129032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0.90727887096749993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11.726294420901899</v>
      </c>
      <c r="AW38" s="41">
        <v>17.30023545264439</v>
      </c>
      <c r="AX38" s="41">
        <v>0</v>
      </c>
      <c r="AY38" s="41">
        <v>0</v>
      </c>
      <c r="AZ38" s="41">
        <v>29.474731100093404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8.7074577418999988E-2</v>
      </c>
      <c r="BG38" s="41">
        <v>0</v>
      </c>
      <c r="BH38" s="41">
        <v>0</v>
      </c>
      <c r="BI38" s="41">
        <v>0</v>
      </c>
      <c r="BJ38" s="41">
        <v>0.14826146458060002</v>
      </c>
      <c r="BK38" s="42">
        <f t="shared" si="2"/>
        <v>59.940691039928694</v>
      </c>
    </row>
    <row r="39" spans="1:63">
      <c r="A39" s="6"/>
      <c r="B39" s="11" t="s">
        <v>124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0.13629245693519998</v>
      </c>
      <c r="I39" s="41">
        <v>0</v>
      </c>
      <c r="J39" s="41">
        <v>0</v>
      </c>
      <c r="K39" s="41">
        <v>0</v>
      </c>
      <c r="L39" s="41">
        <v>1.2401394203547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5.28104477416E-2</v>
      </c>
      <c r="AW39" s="41">
        <v>0.58289677419349994</v>
      </c>
      <c r="AX39" s="41">
        <v>0</v>
      </c>
      <c r="AY39" s="41">
        <v>0</v>
      </c>
      <c r="AZ39" s="41">
        <v>5.2784514055154999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2">
        <f t="shared" si="2"/>
        <v>7.2905905047405</v>
      </c>
    </row>
    <row r="40" spans="1:63">
      <c r="A40" s="6"/>
      <c r="B40" s="11" t="s">
        <v>194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2">
        <f t="shared" si="2"/>
        <v>0</v>
      </c>
    </row>
    <row r="41" spans="1:63">
      <c r="A41" s="6"/>
      <c r="B41" s="11" t="s">
        <v>154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0.10099281780609998</v>
      </c>
      <c r="I41" s="41">
        <v>2.0268054032257998</v>
      </c>
      <c r="J41" s="41">
        <v>0</v>
      </c>
      <c r="K41" s="41">
        <v>0</v>
      </c>
      <c r="L41" s="41">
        <v>6.4958876986773006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0.45891548387089998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1.1211339506101001</v>
      </c>
      <c r="AW41" s="41">
        <v>12.7615409224508</v>
      </c>
      <c r="AX41" s="41">
        <v>0</v>
      </c>
      <c r="AY41" s="41">
        <v>0</v>
      </c>
      <c r="AZ41" s="41">
        <v>43.641548361317092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0.14470683387049998</v>
      </c>
      <c r="BG41" s="41">
        <v>0</v>
      </c>
      <c r="BH41" s="41">
        <v>0</v>
      </c>
      <c r="BI41" s="41">
        <v>0</v>
      </c>
      <c r="BJ41" s="41">
        <v>0.76868343548369999</v>
      </c>
      <c r="BK41" s="42">
        <f t="shared" si="2"/>
        <v>67.52021490731228</v>
      </c>
    </row>
    <row r="42" spans="1:63">
      <c r="A42" s="6"/>
      <c r="B42" s="11" t="s">
        <v>155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9.9827014966999986E-2</v>
      </c>
      <c r="I42" s="41">
        <v>0</v>
      </c>
      <c r="J42" s="41">
        <v>0</v>
      </c>
      <c r="K42" s="41">
        <v>0</v>
      </c>
      <c r="L42" s="41">
        <v>0.2758317550321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1.5876241386414001</v>
      </c>
      <c r="AW42" s="41">
        <v>11.3524050580642</v>
      </c>
      <c r="AX42" s="41">
        <v>0</v>
      </c>
      <c r="AY42" s="41">
        <v>0</v>
      </c>
      <c r="AZ42" s="41">
        <v>32.981076105832905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0.1125809865479</v>
      </c>
      <c r="BG42" s="41">
        <v>0</v>
      </c>
      <c r="BH42" s="41">
        <v>0</v>
      </c>
      <c r="BI42" s="41">
        <v>0</v>
      </c>
      <c r="BJ42" s="41">
        <v>1.2082162161608001</v>
      </c>
      <c r="BK42" s="42">
        <f t="shared" si="2"/>
        <v>47.617561275246302</v>
      </c>
    </row>
    <row r="43" spans="1:63">
      <c r="A43" s="6"/>
      <c r="B43" s="11" t="s">
        <v>157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0.10449612257979998</v>
      </c>
      <c r="I43" s="41">
        <v>8.1075667866772001</v>
      </c>
      <c r="J43" s="41">
        <v>0</v>
      </c>
      <c r="K43" s="41">
        <v>0</v>
      </c>
      <c r="L43" s="41">
        <v>0.13629929032240001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1.8921482633178008</v>
      </c>
      <c r="AW43" s="41">
        <v>10.068464477418999</v>
      </c>
      <c r="AX43" s="41">
        <v>0</v>
      </c>
      <c r="AY43" s="41">
        <v>0</v>
      </c>
      <c r="AZ43" s="41">
        <v>29.892960842897075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6.5400171451200001E-2</v>
      </c>
      <c r="BG43" s="41">
        <v>0</v>
      </c>
      <c r="BH43" s="41">
        <v>0</v>
      </c>
      <c r="BI43" s="41">
        <v>0</v>
      </c>
      <c r="BJ43" s="41">
        <v>0.58563775483860003</v>
      </c>
      <c r="BK43" s="42">
        <f t="shared" si="2"/>
        <v>50.852973709503075</v>
      </c>
    </row>
    <row r="44" spans="1:63">
      <c r="A44" s="6"/>
      <c r="B44" s="11" t="s">
        <v>158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7.7161771612499999E-2</v>
      </c>
      <c r="I44" s="41">
        <v>0</v>
      </c>
      <c r="J44" s="41">
        <v>0</v>
      </c>
      <c r="K44" s="41">
        <v>0</v>
      </c>
      <c r="L44" s="41">
        <v>1.2143759297095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1.2280179579963997</v>
      </c>
      <c r="AW44" s="41">
        <v>8.9468623267739993</v>
      </c>
      <c r="AX44" s="41">
        <v>0</v>
      </c>
      <c r="AY44" s="41">
        <v>0</v>
      </c>
      <c r="AZ44" s="41">
        <v>21.247448026060091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0.21679972280579995</v>
      </c>
      <c r="BG44" s="41">
        <v>0</v>
      </c>
      <c r="BH44" s="41">
        <v>0</v>
      </c>
      <c r="BI44" s="41">
        <v>0</v>
      </c>
      <c r="BJ44" s="41">
        <v>1.0241075419350001</v>
      </c>
      <c r="BK44" s="42">
        <f t="shared" si="2"/>
        <v>33.954773276893299</v>
      </c>
    </row>
    <row r="45" spans="1:63">
      <c r="A45" s="6"/>
      <c r="B45" s="11" t="s">
        <v>161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2.8473701612000001E-3</v>
      </c>
      <c r="I45" s="41">
        <v>0</v>
      </c>
      <c r="J45" s="41">
        <v>0</v>
      </c>
      <c r="K45" s="41">
        <v>0</v>
      </c>
      <c r="L45" s="41">
        <v>2.4601278193548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0.77864548890030016</v>
      </c>
      <c r="AW45" s="41">
        <v>9.7798602096771994</v>
      </c>
      <c r="AX45" s="41">
        <v>0</v>
      </c>
      <c r="AY45" s="41">
        <v>0</v>
      </c>
      <c r="AZ45" s="41">
        <v>10.132151526159294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7.7350267741600004E-2</v>
      </c>
      <c r="BG45" s="41">
        <v>0.6783718064516</v>
      </c>
      <c r="BH45" s="41">
        <v>0</v>
      </c>
      <c r="BI45" s="41">
        <v>0</v>
      </c>
      <c r="BJ45" s="41">
        <v>0.22612393548369999</v>
      </c>
      <c r="BK45" s="42">
        <f t="shared" si="2"/>
        <v>24.135478423929694</v>
      </c>
    </row>
    <row r="46" spans="1:63">
      <c r="A46" s="6"/>
      <c r="B46" s="11" t="s">
        <v>166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0.1665607683867</v>
      </c>
      <c r="I46" s="41">
        <v>20.446184119354701</v>
      </c>
      <c r="J46" s="41">
        <v>0</v>
      </c>
      <c r="K46" s="41">
        <v>0</v>
      </c>
      <c r="L46" s="41">
        <v>0.7478238580644001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1.1330664516099999E-2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0.79398578848379997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2.6770366267051986</v>
      </c>
      <c r="AW46" s="41">
        <v>6.4774461085151982</v>
      </c>
      <c r="AX46" s="41">
        <v>0</v>
      </c>
      <c r="AY46" s="41">
        <v>0</v>
      </c>
      <c r="AZ46" s="41">
        <v>19.520565466317809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8.4988593289799991E-2</v>
      </c>
      <c r="BG46" s="41">
        <v>0.2810469354838</v>
      </c>
      <c r="BH46" s="41">
        <v>0</v>
      </c>
      <c r="BI46" s="41">
        <v>0</v>
      </c>
      <c r="BJ46" s="41">
        <v>0.73072203225799992</v>
      </c>
      <c r="BK46" s="42">
        <f t="shared" si="2"/>
        <v>51.937690961375509</v>
      </c>
    </row>
    <row r="47" spans="1:63">
      <c r="A47" s="6"/>
      <c r="B47" s="11" t="s">
        <v>171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0.22256593548320003</v>
      </c>
      <c r="I47" s="41">
        <v>6.1205632258000006E-2</v>
      </c>
      <c r="J47" s="41">
        <v>0</v>
      </c>
      <c r="K47" s="41">
        <v>0</v>
      </c>
      <c r="L47" s="41">
        <v>0.40061868387080002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2.78207419354E-2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8.4511533279031994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0.77302195470730006</v>
      </c>
      <c r="AW47" s="41">
        <v>9.7837698064512999</v>
      </c>
      <c r="AX47" s="41">
        <v>0</v>
      </c>
      <c r="AY47" s="41">
        <v>0</v>
      </c>
      <c r="AZ47" s="41">
        <v>22.376499767739496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1.7708180645000002E-2</v>
      </c>
      <c r="BG47" s="41">
        <v>0</v>
      </c>
      <c r="BH47" s="41">
        <v>0</v>
      </c>
      <c r="BI47" s="41">
        <v>0</v>
      </c>
      <c r="BJ47" s="41">
        <v>6.0871870967699998E-2</v>
      </c>
      <c r="BK47" s="42">
        <f t="shared" si="2"/>
        <v>42.1752359019614</v>
      </c>
    </row>
    <row r="48" spans="1:63">
      <c r="A48" s="6"/>
      <c r="B48" s="11" t="s">
        <v>172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0.13882111612850001</v>
      </c>
      <c r="I48" s="41">
        <v>0</v>
      </c>
      <c r="J48" s="41">
        <v>0.82741451612899997</v>
      </c>
      <c r="K48" s="41">
        <v>0</v>
      </c>
      <c r="L48" s="41">
        <v>0.1103219354838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0.89360767741930003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0.93441106532029983</v>
      </c>
      <c r="AW48" s="41">
        <v>7.6775367741932996</v>
      </c>
      <c r="AX48" s="41">
        <v>0</v>
      </c>
      <c r="AY48" s="41">
        <v>0</v>
      </c>
      <c r="AZ48" s="41">
        <v>22.089222349222599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1.0967909677E-3</v>
      </c>
      <c r="BG48" s="41">
        <v>0</v>
      </c>
      <c r="BH48" s="41">
        <v>0</v>
      </c>
      <c r="BI48" s="41">
        <v>0</v>
      </c>
      <c r="BJ48" s="41">
        <v>1.0967909677418999</v>
      </c>
      <c r="BK48" s="42">
        <f t="shared" si="2"/>
        <v>33.769223192606404</v>
      </c>
    </row>
    <row r="49" spans="1:63">
      <c r="A49" s="6"/>
      <c r="B49" s="11" t="s">
        <v>173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142.29997548387081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11.222282445000001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8.9480711419000006E-2</v>
      </c>
      <c r="AW49" s="41">
        <v>2.1705477419352999</v>
      </c>
      <c r="AX49" s="41">
        <v>0</v>
      </c>
      <c r="AY49" s="41">
        <v>0</v>
      </c>
      <c r="AZ49" s="41">
        <v>5.4263693548299997E-2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2.7131846774000002E-3</v>
      </c>
      <c r="BG49" s="41">
        <v>46.666776451612904</v>
      </c>
      <c r="BH49" s="41">
        <v>0</v>
      </c>
      <c r="BI49" s="41">
        <v>0</v>
      </c>
      <c r="BJ49" s="41">
        <v>0</v>
      </c>
      <c r="BK49" s="42">
        <f t="shared" si="2"/>
        <v>202.50603971206368</v>
      </c>
    </row>
    <row r="50" spans="1:63">
      <c r="A50" s="6"/>
      <c r="B50" s="11" t="s">
        <v>174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2.8483371289999997E-3</v>
      </c>
      <c r="I50" s="41">
        <v>152.96625322580621</v>
      </c>
      <c r="J50" s="41">
        <v>0</v>
      </c>
      <c r="K50" s="41">
        <v>0</v>
      </c>
      <c r="L50" s="41">
        <v>0.22153733225799999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10.5493967741935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3.6912479354299997E-2</v>
      </c>
      <c r="AW50" s="41">
        <v>0</v>
      </c>
      <c r="AX50" s="41">
        <v>0</v>
      </c>
      <c r="AY50" s="41">
        <v>0</v>
      </c>
      <c r="AZ50" s="41">
        <v>8.4370554838699999E-2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48.513069032257995</v>
      </c>
      <c r="BH50" s="41">
        <v>0</v>
      </c>
      <c r="BI50" s="41">
        <v>0</v>
      </c>
      <c r="BJ50" s="41">
        <v>0</v>
      </c>
      <c r="BK50" s="42">
        <f t="shared" si="2"/>
        <v>212.3743877358377</v>
      </c>
    </row>
    <row r="51" spans="1:63">
      <c r="A51" s="6"/>
      <c r="B51" s="11" t="s">
        <v>175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1.5806061290299999E-2</v>
      </c>
      <c r="I51" s="41">
        <v>8.4298993548386001</v>
      </c>
      <c r="J51" s="41">
        <v>0</v>
      </c>
      <c r="K51" s="41">
        <v>0</v>
      </c>
      <c r="L51" s="41">
        <v>0.25289698064490002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0.11150215225770001</v>
      </c>
      <c r="AW51" s="41">
        <v>2.1038141935482999</v>
      </c>
      <c r="AX51" s="41">
        <v>0</v>
      </c>
      <c r="AY51" s="41">
        <v>0</v>
      </c>
      <c r="AZ51" s="41">
        <v>11.055543587095899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2">
        <f t="shared" si="2"/>
        <v>21.9694623296757</v>
      </c>
    </row>
    <row r="52" spans="1:63">
      <c r="A52" s="6"/>
      <c r="B52" s="11" t="s">
        <v>176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4.736283386700001E-3</v>
      </c>
      <c r="I52" s="41">
        <v>278.91446612903195</v>
      </c>
      <c r="J52" s="41">
        <v>0</v>
      </c>
      <c r="K52" s="41">
        <v>0</v>
      </c>
      <c r="L52" s="41">
        <v>3.1575222576000006E-3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10.525074193548299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5.2610741935400003E-2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68.393964516129003</v>
      </c>
      <c r="BH52" s="41">
        <v>0</v>
      </c>
      <c r="BI52" s="41">
        <v>0</v>
      </c>
      <c r="BJ52" s="41">
        <v>0</v>
      </c>
      <c r="BK52" s="42">
        <f t="shared" si="2"/>
        <v>357.89400938628893</v>
      </c>
    </row>
    <row r="53" spans="1:63">
      <c r="A53" s="6"/>
      <c r="B53" s="11" t="s">
        <v>189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1.5524022579E-3</v>
      </c>
      <c r="I53" s="41">
        <v>181.11359677419318</v>
      </c>
      <c r="J53" s="41">
        <v>0</v>
      </c>
      <c r="K53" s="41">
        <v>0</v>
      </c>
      <c r="L53" s="41">
        <v>0.36429706322549998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5.2565496644699998E-2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47.598678064516101</v>
      </c>
      <c r="BH53" s="41">
        <v>0</v>
      </c>
      <c r="BI53" s="41">
        <v>0</v>
      </c>
      <c r="BJ53" s="41">
        <v>0</v>
      </c>
      <c r="BK53" s="42">
        <f t="shared" si="2"/>
        <v>229.13068980083736</v>
      </c>
    </row>
    <row r="54" spans="1:63">
      <c r="A54" s="6"/>
      <c r="B54" s="11" t="s">
        <v>125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0.16234079032250001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2.1224309677400001E-2</v>
      </c>
      <c r="AM54" s="41">
        <v>0</v>
      </c>
      <c r="AN54" s="41">
        <v>0</v>
      </c>
      <c r="AO54" s="41">
        <v>0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21.690998952270224</v>
      </c>
      <c r="AW54" s="41">
        <v>3.9268230565797002</v>
      </c>
      <c r="AX54" s="41">
        <v>0</v>
      </c>
      <c r="AY54" s="41">
        <v>0</v>
      </c>
      <c r="AZ54" s="41">
        <v>50.170831919850727</v>
      </c>
      <c r="BA54" s="41">
        <v>0</v>
      </c>
      <c r="BB54" s="41">
        <v>0</v>
      </c>
      <c r="BC54" s="41">
        <v>0</v>
      </c>
      <c r="BD54" s="41">
        <v>0</v>
      </c>
      <c r="BE54" s="41">
        <v>0</v>
      </c>
      <c r="BF54" s="41">
        <v>4.6102932665296077</v>
      </c>
      <c r="BG54" s="41">
        <v>6.2232518806399996E-2</v>
      </c>
      <c r="BH54" s="41">
        <v>0</v>
      </c>
      <c r="BI54" s="41">
        <v>0</v>
      </c>
      <c r="BJ54" s="41">
        <v>6.8159600093197001</v>
      </c>
      <c r="BK54" s="42">
        <f t="shared" si="2"/>
        <v>87.460704823356252</v>
      </c>
    </row>
    <row r="55" spans="1:63">
      <c r="A55" s="6"/>
      <c r="B55" s="11" t="s">
        <v>126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2.58289642577E-2</v>
      </c>
      <c r="I55" s="41">
        <v>0</v>
      </c>
      <c r="J55" s="41">
        <v>0</v>
      </c>
      <c r="K55" s="41">
        <v>0</v>
      </c>
      <c r="L55" s="41">
        <v>2.6188412903199999E-2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1.3094206451599999E-2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9.9283586138690936</v>
      </c>
      <c r="AW55" s="41">
        <v>4.4507354461927013</v>
      </c>
      <c r="AX55" s="41">
        <v>0</v>
      </c>
      <c r="AY55" s="41">
        <v>0</v>
      </c>
      <c r="AZ55" s="41">
        <v>42.334079239600321</v>
      </c>
      <c r="BA55" s="41">
        <v>0</v>
      </c>
      <c r="BB55" s="41">
        <v>0</v>
      </c>
      <c r="BC55" s="41">
        <v>0</v>
      </c>
      <c r="BD55" s="41">
        <v>0</v>
      </c>
      <c r="BE55" s="41">
        <v>0</v>
      </c>
      <c r="BF55" s="41">
        <v>1.0652324571875</v>
      </c>
      <c r="BG55" s="41">
        <v>0.19304022580639998</v>
      </c>
      <c r="BH55" s="41">
        <v>0</v>
      </c>
      <c r="BI55" s="41">
        <v>0</v>
      </c>
      <c r="BJ55" s="41">
        <v>2.0906382660316001</v>
      </c>
      <c r="BK55" s="42">
        <f t="shared" si="2"/>
        <v>60.12719583230011</v>
      </c>
    </row>
    <row r="56" spans="1:63">
      <c r="A56" s="6"/>
      <c r="B56" s="11" t="s">
        <v>127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6.9117736064500002E-2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4.7828663580599999E-2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0.73832390322569996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7.6455994344979885</v>
      </c>
      <c r="AW56" s="41">
        <v>9.4704372166448003</v>
      </c>
      <c r="AX56" s="41">
        <v>0</v>
      </c>
      <c r="AY56" s="41">
        <v>0</v>
      </c>
      <c r="AZ56" s="41">
        <v>30.141420743155866</v>
      </c>
      <c r="BA56" s="41">
        <v>0</v>
      </c>
      <c r="BB56" s="41">
        <v>0</v>
      </c>
      <c r="BC56" s="41">
        <v>0</v>
      </c>
      <c r="BD56" s="41">
        <v>0</v>
      </c>
      <c r="BE56" s="41">
        <v>0</v>
      </c>
      <c r="BF56" s="41">
        <v>1.2900574676417</v>
      </c>
      <c r="BG56" s="41">
        <v>0</v>
      </c>
      <c r="BH56" s="41">
        <v>0</v>
      </c>
      <c r="BI56" s="41">
        <v>0</v>
      </c>
      <c r="BJ56" s="41">
        <v>1.0023633709676003</v>
      </c>
      <c r="BK56" s="42">
        <f t="shared" si="2"/>
        <v>50.405148535778757</v>
      </c>
    </row>
    <row r="57" spans="1:63">
      <c r="A57" s="6"/>
      <c r="B57" s="11" t="s">
        <v>128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4.0465269677100006E-2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7.9050202618549879</v>
      </c>
      <c r="AW57" s="41">
        <v>1.1162481502897998</v>
      </c>
      <c r="AX57" s="41">
        <v>0</v>
      </c>
      <c r="AY57" s="41">
        <v>0</v>
      </c>
      <c r="AZ57" s="41">
        <v>15.487549458541791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1.4962719703809</v>
      </c>
      <c r="BG57" s="41">
        <v>0</v>
      </c>
      <c r="BH57" s="41">
        <v>0</v>
      </c>
      <c r="BI57" s="41">
        <v>0</v>
      </c>
      <c r="BJ57" s="41">
        <v>2.2081215408694002</v>
      </c>
      <c r="BK57" s="42">
        <f t="shared" si="2"/>
        <v>28.253676651613976</v>
      </c>
    </row>
    <row r="58" spans="1:63">
      <c r="A58" s="6"/>
      <c r="B58" s="11" t="s">
        <v>129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6.4195029677299995E-2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7.3556804837999991E-3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0.12958654838700001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6.7279412641470913</v>
      </c>
      <c r="AW58" s="41">
        <v>6.4032307050629971</v>
      </c>
      <c r="AX58" s="41">
        <v>0</v>
      </c>
      <c r="AY58" s="41">
        <v>0</v>
      </c>
      <c r="AZ58" s="41">
        <v>36.046784022213728</v>
      </c>
      <c r="BA58" s="41">
        <v>0</v>
      </c>
      <c r="BB58" s="41">
        <v>0</v>
      </c>
      <c r="BC58" s="41">
        <v>0</v>
      </c>
      <c r="BD58" s="41">
        <v>0</v>
      </c>
      <c r="BE58" s="41">
        <v>0</v>
      </c>
      <c r="BF58" s="41">
        <v>1.1393294695134</v>
      </c>
      <c r="BG58" s="41">
        <v>0</v>
      </c>
      <c r="BH58" s="41">
        <v>0</v>
      </c>
      <c r="BI58" s="41">
        <v>0</v>
      </c>
      <c r="BJ58" s="41">
        <v>0.78504539032219989</v>
      </c>
      <c r="BK58" s="42">
        <f t="shared" si="2"/>
        <v>51.303468109807518</v>
      </c>
    </row>
    <row r="59" spans="1:63">
      <c r="A59" s="6"/>
      <c r="B59" s="11" t="s">
        <v>130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1.2149906451500001E-2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3.64497193548E-2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5.8857419354799996E-2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1">
        <v>0</v>
      </c>
      <c r="AR59" s="41">
        <v>0</v>
      </c>
      <c r="AS59" s="41">
        <v>0</v>
      </c>
      <c r="AT59" s="41">
        <v>0</v>
      </c>
      <c r="AU59" s="41">
        <v>0</v>
      </c>
      <c r="AV59" s="41">
        <v>3.9025329210553998</v>
      </c>
      <c r="AW59" s="41">
        <v>1.4821475341930999</v>
      </c>
      <c r="AX59" s="41">
        <v>0</v>
      </c>
      <c r="AY59" s="41">
        <v>0</v>
      </c>
      <c r="AZ59" s="41">
        <v>20.568353612766906</v>
      </c>
      <c r="BA59" s="41">
        <v>0</v>
      </c>
      <c r="BB59" s="41">
        <v>0</v>
      </c>
      <c r="BC59" s="41">
        <v>0</v>
      </c>
      <c r="BD59" s="41">
        <v>0</v>
      </c>
      <c r="BE59" s="41">
        <v>0</v>
      </c>
      <c r="BF59" s="41">
        <v>0.71445039277089994</v>
      </c>
      <c r="BG59" s="41">
        <v>0</v>
      </c>
      <c r="BH59" s="41">
        <v>0</v>
      </c>
      <c r="BI59" s="41">
        <v>0</v>
      </c>
      <c r="BJ59" s="41">
        <v>2.4057972903215998</v>
      </c>
      <c r="BK59" s="42">
        <f t="shared" si="2"/>
        <v>29.180738796269004</v>
      </c>
    </row>
    <row r="60" spans="1:63">
      <c r="A60" s="6"/>
      <c r="B60" s="11" t="s">
        <v>131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1.1841816129000001E-3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4.3856920195410041</v>
      </c>
      <c r="AW60" s="41">
        <v>7.5869714522575968</v>
      </c>
      <c r="AX60" s="41">
        <v>0</v>
      </c>
      <c r="AY60" s="41">
        <v>0</v>
      </c>
      <c r="AZ60" s="41">
        <v>17.813433289316901</v>
      </c>
      <c r="BA60" s="41">
        <v>0</v>
      </c>
      <c r="BB60" s="41">
        <v>0</v>
      </c>
      <c r="BC60" s="41">
        <v>0</v>
      </c>
      <c r="BD60" s="41">
        <v>0</v>
      </c>
      <c r="BE60" s="41">
        <v>0</v>
      </c>
      <c r="BF60" s="41">
        <v>0.35923510096639999</v>
      </c>
      <c r="BG60" s="41">
        <v>0</v>
      </c>
      <c r="BH60" s="41">
        <v>0</v>
      </c>
      <c r="BI60" s="41">
        <v>0</v>
      </c>
      <c r="BJ60" s="41">
        <v>1.3023595161286001</v>
      </c>
      <c r="BK60" s="42">
        <f t="shared" si="2"/>
        <v>31.448875559823403</v>
      </c>
    </row>
    <row r="61" spans="1:63">
      <c r="A61" s="6"/>
      <c r="B61" s="11" t="s">
        <v>156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2.9221717741000001E-3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5.8443435480000003E-4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4.9361452064499996E-2</v>
      </c>
      <c r="AC61" s="41">
        <v>0</v>
      </c>
      <c r="AD61" s="41">
        <v>0</v>
      </c>
      <c r="AE61" s="41">
        <v>0</v>
      </c>
      <c r="AF61" s="41">
        <v>0.42235129999999999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5.8050305775466056</v>
      </c>
      <c r="AW61" s="41">
        <v>1.5537961879999993</v>
      </c>
      <c r="AX61" s="41">
        <v>0</v>
      </c>
      <c r="AY61" s="41">
        <v>0</v>
      </c>
      <c r="AZ61" s="41">
        <v>34.818056878418204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0.2366090314515</v>
      </c>
      <c r="BG61" s="41">
        <v>0</v>
      </c>
      <c r="BH61" s="41">
        <v>0</v>
      </c>
      <c r="BI61" s="41">
        <v>0</v>
      </c>
      <c r="BJ61" s="41">
        <v>0.73055359999999991</v>
      </c>
      <c r="BK61" s="42">
        <f t="shared" si="2"/>
        <v>43.619265633609714</v>
      </c>
    </row>
    <row r="62" spans="1:63">
      <c r="A62" s="6"/>
      <c r="B62" s="11" t="s">
        <v>132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2.6577492741900001E-2</v>
      </c>
      <c r="AC62" s="41">
        <v>0</v>
      </c>
      <c r="AD62" s="41">
        <v>0</v>
      </c>
      <c r="AE62" s="41">
        <v>0</v>
      </c>
      <c r="AF62" s="41">
        <v>0.86566690645150002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2.3722370347039985</v>
      </c>
      <c r="AW62" s="41">
        <v>0.28854044835449999</v>
      </c>
      <c r="AX62" s="41">
        <v>0</v>
      </c>
      <c r="AY62" s="41">
        <v>0</v>
      </c>
      <c r="AZ62" s="41">
        <v>9.6139803798352972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0.53822627225679998</v>
      </c>
      <c r="BG62" s="41">
        <v>0</v>
      </c>
      <c r="BH62" s="41">
        <v>0</v>
      </c>
      <c r="BI62" s="41">
        <v>0</v>
      </c>
      <c r="BJ62" s="41">
        <v>1.2211850605476</v>
      </c>
      <c r="BK62" s="42">
        <f t="shared" si="2"/>
        <v>14.926413594891596</v>
      </c>
    </row>
    <row r="63" spans="1:63">
      <c r="A63" s="6"/>
      <c r="B63" s="11" t="s">
        <v>133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3.212491129E-3</v>
      </c>
      <c r="AC63" s="41">
        <v>0</v>
      </c>
      <c r="AD63" s="41">
        <v>0</v>
      </c>
      <c r="AE63" s="41">
        <v>0</v>
      </c>
      <c r="AF63" s="41">
        <v>1.7612895161290001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1.5874198045129</v>
      </c>
      <c r="AW63" s="41">
        <v>8.9949751612000018E-3</v>
      </c>
      <c r="AX63" s="41">
        <v>0</v>
      </c>
      <c r="AY63" s="41">
        <v>0</v>
      </c>
      <c r="AZ63" s="41">
        <v>4.9744012015467991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0.16939707809640001</v>
      </c>
      <c r="BG63" s="41">
        <v>0</v>
      </c>
      <c r="BH63" s="41">
        <v>0</v>
      </c>
      <c r="BI63" s="41">
        <v>0</v>
      </c>
      <c r="BJ63" s="41">
        <v>0.1549934774192</v>
      </c>
      <c r="BK63" s="42">
        <f t="shared" si="2"/>
        <v>8.6597085439944994</v>
      </c>
    </row>
    <row r="64" spans="1:63">
      <c r="A64" s="6"/>
      <c r="B64" s="11" t="s">
        <v>134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0.85401231025790003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0.69366705980480015</v>
      </c>
      <c r="AW64" s="41">
        <v>0.49608656993540001</v>
      </c>
      <c r="AX64" s="41">
        <v>0</v>
      </c>
      <c r="AY64" s="41">
        <v>0</v>
      </c>
      <c r="AZ64" s="41">
        <v>1.8274765503541996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3.8857604838499996E-2</v>
      </c>
      <c r="BG64" s="41">
        <v>0</v>
      </c>
      <c r="BH64" s="41">
        <v>0</v>
      </c>
      <c r="BI64" s="41">
        <v>0</v>
      </c>
      <c r="BJ64" s="41">
        <v>0.1942880241935</v>
      </c>
      <c r="BK64" s="42">
        <f t="shared" si="2"/>
        <v>4.1043881193842999</v>
      </c>
    </row>
    <row r="65" spans="1:63">
      <c r="A65" s="6"/>
      <c r="B65" s="11" t="s">
        <v>135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7.2430254192000004E-3</v>
      </c>
      <c r="AC65" s="41">
        <v>0</v>
      </c>
      <c r="AD65" s="41">
        <v>0</v>
      </c>
      <c r="AE65" s="41">
        <v>0</v>
      </c>
      <c r="AF65" s="41">
        <v>6.8437419354700005E-2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1.9226504254653964</v>
      </c>
      <c r="AW65" s="41">
        <v>1.0423824355148998</v>
      </c>
      <c r="AX65" s="41">
        <v>0</v>
      </c>
      <c r="AY65" s="41">
        <v>0</v>
      </c>
      <c r="AZ65" s="41">
        <v>8.8110028046645983</v>
      </c>
      <c r="BA65" s="41">
        <v>0</v>
      </c>
      <c r="BB65" s="41">
        <v>0</v>
      </c>
      <c r="BC65" s="41">
        <v>0</v>
      </c>
      <c r="BD65" s="41">
        <v>0</v>
      </c>
      <c r="BE65" s="41">
        <v>0</v>
      </c>
      <c r="BF65" s="41">
        <v>0.2647623270617</v>
      </c>
      <c r="BG65" s="41">
        <v>2.1923922580600001E-2</v>
      </c>
      <c r="BH65" s="41">
        <v>0</v>
      </c>
      <c r="BI65" s="41">
        <v>0</v>
      </c>
      <c r="BJ65" s="41">
        <v>0.59845096941859988</v>
      </c>
      <c r="BK65" s="42">
        <f t="shared" si="2"/>
        <v>12.736853329479695</v>
      </c>
    </row>
    <row r="66" spans="1:63">
      <c r="A66" s="6"/>
      <c r="B66" s="11" t="s">
        <v>136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1.9787198473840995</v>
      </c>
      <c r="AW66" s="41">
        <v>0.1613112460642</v>
      </c>
      <c r="AX66" s="41">
        <v>0</v>
      </c>
      <c r="AY66" s="41">
        <v>0</v>
      </c>
      <c r="AZ66" s="41">
        <v>8.6730782764819985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7.9979420354599998E-2</v>
      </c>
      <c r="BG66" s="41">
        <v>0</v>
      </c>
      <c r="BH66" s="41">
        <v>0</v>
      </c>
      <c r="BI66" s="41">
        <v>0</v>
      </c>
      <c r="BJ66" s="41">
        <v>0.3434283856773</v>
      </c>
      <c r="BK66" s="42">
        <f t="shared" si="2"/>
        <v>11.236517175962199</v>
      </c>
    </row>
    <row r="67" spans="1:63">
      <c r="A67" s="6"/>
      <c r="B67" s="11" t="s">
        <v>137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4.8723906451599998E-2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2.0659296225446</v>
      </c>
      <c r="AW67" s="41">
        <v>1.6483993608381005</v>
      </c>
      <c r="AX67" s="41">
        <v>0</v>
      </c>
      <c r="AY67" s="41">
        <v>0</v>
      </c>
      <c r="AZ67" s="41">
        <v>18.183085794384294</v>
      </c>
      <c r="BA67" s="41">
        <v>0</v>
      </c>
      <c r="BB67" s="41">
        <v>0</v>
      </c>
      <c r="BC67" s="41">
        <v>0</v>
      </c>
      <c r="BD67" s="41">
        <v>0</v>
      </c>
      <c r="BE67" s="41">
        <v>0</v>
      </c>
      <c r="BF67" s="41">
        <v>0.16577037161229999</v>
      </c>
      <c r="BG67" s="41">
        <v>0</v>
      </c>
      <c r="BH67" s="41">
        <v>0</v>
      </c>
      <c r="BI67" s="41">
        <v>0</v>
      </c>
      <c r="BJ67" s="41">
        <v>1.0313880854191999</v>
      </c>
      <c r="BK67" s="42">
        <f t="shared" si="2"/>
        <v>23.143297141250095</v>
      </c>
    </row>
    <row r="68" spans="1:63">
      <c r="A68" s="6"/>
      <c r="B68" s="11" t="s">
        <v>162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1.0625032903100001E-2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2.5164551612799999E-2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5.6787751090825997</v>
      </c>
      <c r="AW68" s="41">
        <v>3.1053286248378997</v>
      </c>
      <c r="AX68" s="41">
        <v>0</v>
      </c>
      <c r="AY68" s="41">
        <v>0</v>
      </c>
      <c r="AZ68" s="41">
        <v>49.33953682866553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0.68326427951400004</v>
      </c>
      <c r="BG68" s="41">
        <v>0.16424433870959998</v>
      </c>
      <c r="BH68" s="41">
        <v>0</v>
      </c>
      <c r="BI68" s="41">
        <v>0</v>
      </c>
      <c r="BJ68" s="41">
        <v>3.4754681526767999</v>
      </c>
      <c r="BK68" s="42">
        <f t="shared" si="2"/>
        <v>62.482406918002326</v>
      </c>
    </row>
    <row r="69" spans="1:63">
      <c r="A69" s="6"/>
      <c r="B69" s="11" t="s">
        <v>168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4.0592636516099997E-2</v>
      </c>
      <c r="I69" s="41">
        <v>0</v>
      </c>
      <c r="J69" s="41">
        <v>0</v>
      </c>
      <c r="K69" s="41">
        <v>0</v>
      </c>
      <c r="L69" s="41">
        <v>0.21321599999999999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1.06608E-2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4.1532476811804004</v>
      </c>
      <c r="AW69" s="41">
        <v>16.603076783644298</v>
      </c>
      <c r="AX69" s="41">
        <v>0</v>
      </c>
      <c r="AY69" s="41">
        <v>0</v>
      </c>
      <c r="AZ69" s="41">
        <v>54.921414161082915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0.60280279041710005</v>
      </c>
      <c r="BG69" s="41">
        <v>0</v>
      </c>
      <c r="BH69" s="41">
        <v>0</v>
      </c>
      <c r="BI69" s="41">
        <v>0</v>
      </c>
      <c r="BJ69" s="41">
        <v>1.9483001999993999</v>
      </c>
      <c r="BK69" s="42">
        <f t="shared" si="2"/>
        <v>78.493311052840212</v>
      </c>
    </row>
    <row r="70" spans="1:63">
      <c r="A70" s="6"/>
      <c r="B70" s="11" t="s">
        <v>167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1.1884131612700001E-2</v>
      </c>
      <c r="I70" s="41">
        <v>0</v>
      </c>
      <c r="J70" s="41">
        <v>0</v>
      </c>
      <c r="K70" s="41">
        <v>0</v>
      </c>
      <c r="L70" s="41">
        <v>0.16245561290309998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7.900137548330001E-2</v>
      </c>
      <c r="AW70" s="41">
        <v>8.5721909677416015</v>
      </c>
      <c r="AX70" s="41">
        <v>0</v>
      </c>
      <c r="AY70" s="41">
        <v>0</v>
      </c>
      <c r="AZ70" s="41">
        <v>15.571384892901703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6.321990838499999E-3</v>
      </c>
      <c r="BG70" s="41">
        <v>0</v>
      </c>
      <c r="BH70" s="41">
        <v>0</v>
      </c>
      <c r="BI70" s="41">
        <v>0</v>
      </c>
      <c r="BJ70" s="41">
        <v>0</v>
      </c>
      <c r="BK70" s="42">
        <f t="shared" si="2"/>
        <v>24.403238971480903</v>
      </c>
    </row>
    <row r="71" spans="1:63">
      <c r="A71" s="6"/>
      <c r="B71" s="11" t="s">
        <v>159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4.8394746612400001E-2</v>
      </c>
      <c r="I71" s="41">
        <v>0</v>
      </c>
      <c r="J71" s="41">
        <v>0</v>
      </c>
      <c r="K71" s="41">
        <v>0</v>
      </c>
      <c r="L71" s="41">
        <v>0.11379667741930001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1.1379667740999998E-3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0.11143651612899999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4.017064449606301</v>
      </c>
      <c r="AW71" s="41">
        <v>0.71807451064500005</v>
      </c>
      <c r="AX71" s="41">
        <v>0</v>
      </c>
      <c r="AY71" s="41">
        <v>0</v>
      </c>
      <c r="AZ71" s="41">
        <v>22.685999720767693</v>
      </c>
      <c r="BA71" s="41">
        <v>0</v>
      </c>
      <c r="BB71" s="41">
        <v>0</v>
      </c>
      <c r="BC71" s="41">
        <v>0</v>
      </c>
      <c r="BD71" s="41">
        <v>0</v>
      </c>
      <c r="BE71" s="41">
        <v>0</v>
      </c>
      <c r="BF71" s="41">
        <v>0.45282567616009983</v>
      </c>
      <c r="BG71" s="41">
        <v>0.27859129032250002</v>
      </c>
      <c r="BH71" s="41">
        <v>0</v>
      </c>
      <c r="BI71" s="41">
        <v>0</v>
      </c>
      <c r="BJ71" s="41">
        <v>0.95019658387070005</v>
      </c>
      <c r="BK71" s="42">
        <f t="shared" si="2"/>
        <v>29.377518138307092</v>
      </c>
    </row>
    <row r="72" spans="1:63">
      <c r="A72" s="6"/>
      <c r="B72" s="11" t="s">
        <v>169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3.3588046290199999E-2</v>
      </c>
      <c r="I72" s="41">
        <v>5.5062370967740994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8.7509445161290014</v>
      </c>
      <c r="AD72" s="41">
        <v>0</v>
      </c>
      <c r="AE72" s="41">
        <v>0</v>
      </c>
      <c r="AF72" s="41">
        <v>0.67290578741910001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1.0670841309003993</v>
      </c>
      <c r="AW72" s="41">
        <v>9.4883923316773</v>
      </c>
      <c r="AX72" s="41">
        <v>0</v>
      </c>
      <c r="AY72" s="41">
        <v>0</v>
      </c>
      <c r="AZ72" s="41">
        <v>9.5972925779983989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0.17404491319269999</v>
      </c>
      <c r="BG72" s="41">
        <v>0</v>
      </c>
      <c r="BH72" s="41">
        <v>0</v>
      </c>
      <c r="BI72" s="41">
        <v>0</v>
      </c>
      <c r="BJ72" s="41">
        <v>0</v>
      </c>
      <c r="BK72" s="42">
        <f t="shared" si="2"/>
        <v>35.290489400381205</v>
      </c>
    </row>
    <row r="73" spans="1:63">
      <c r="A73" s="6"/>
      <c r="B73" s="11" t="s">
        <v>177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5.3599967741899998E-2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2.5631879979611001</v>
      </c>
      <c r="AW73" s="41">
        <v>1.9255212820319998</v>
      </c>
      <c r="AX73" s="41">
        <v>0</v>
      </c>
      <c r="AY73" s="41">
        <v>0</v>
      </c>
      <c r="AZ73" s="41">
        <v>30.461681204377182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0.43550596386980012</v>
      </c>
      <c r="BG73" s="41">
        <v>0</v>
      </c>
      <c r="BH73" s="41">
        <v>0</v>
      </c>
      <c r="BI73" s="41">
        <v>0</v>
      </c>
      <c r="BJ73" s="41">
        <v>0.95168071854799985</v>
      </c>
      <c r="BK73" s="42">
        <f t="shared" si="2"/>
        <v>36.391177134529983</v>
      </c>
    </row>
    <row r="74" spans="1:63">
      <c r="A74" s="6"/>
      <c r="B74" s="11" t="s">
        <v>178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2.4003263870900002E-2</v>
      </c>
      <c r="I74" s="41">
        <v>6.1284929032257001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0.37156292719349998</v>
      </c>
      <c r="AD74" s="41">
        <v>0</v>
      </c>
      <c r="AE74" s="41">
        <v>0</v>
      </c>
      <c r="AF74" s="41">
        <v>0.62429187632249994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5.5817732613374016</v>
      </c>
      <c r="AW74" s="41">
        <v>3.3264743773866003</v>
      </c>
      <c r="AX74" s="41">
        <v>0</v>
      </c>
      <c r="AY74" s="41">
        <v>0</v>
      </c>
      <c r="AZ74" s="41">
        <v>38.600447015990916</v>
      </c>
      <c r="BA74" s="41">
        <v>0</v>
      </c>
      <c r="BB74" s="41">
        <v>0</v>
      </c>
      <c r="BC74" s="41">
        <v>0</v>
      </c>
      <c r="BD74" s="41">
        <v>0</v>
      </c>
      <c r="BE74" s="41">
        <v>0</v>
      </c>
      <c r="BF74" s="41">
        <v>0.78012810548119971</v>
      </c>
      <c r="BG74" s="41">
        <v>0</v>
      </c>
      <c r="BH74" s="41">
        <v>0</v>
      </c>
      <c r="BI74" s="41">
        <v>0</v>
      </c>
      <c r="BJ74" s="41">
        <v>1.8267683613543002</v>
      </c>
      <c r="BK74" s="42">
        <f t="shared" si="2"/>
        <v>57.263942092163006</v>
      </c>
    </row>
    <row r="75" spans="1:63">
      <c r="A75" s="6"/>
      <c r="B75" s="11" t="s">
        <v>179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1.9591935967599998E-2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2.00523899998E-2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4.4566323976280993</v>
      </c>
      <c r="AW75" s="41">
        <v>1.2761359238706</v>
      </c>
      <c r="AX75" s="41">
        <v>0</v>
      </c>
      <c r="AY75" s="41">
        <v>0</v>
      </c>
      <c r="AZ75" s="41">
        <v>35.709344142020633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0.44797381161140004</v>
      </c>
      <c r="BG75" s="41">
        <v>0</v>
      </c>
      <c r="BH75" s="41">
        <v>0</v>
      </c>
      <c r="BI75" s="41">
        <v>0</v>
      </c>
      <c r="BJ75" s="41">
        <v>1.3164142709668001</v>
      </c>
      <c r="BK75" s="42">
        <f t="shared" si="2"/>
        <v>43.246144872064932</v>
      </c>
    </row>
    <row r="76" spans="1:63">
      <c r="A76" s="6"/>
      <c r="B76" s="11" t="s">
        <v>180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8.6764597354400008E-2</v>
      </c>
      <c r="I76" s="41">
        <v>1.0100651612902001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8.0805212901999997E-3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3.0278275505693037</v>
      </c>
      <c r="AW76" s="41">
        <v>0.90958462903199999</v>
      </c>
      <c r="AX76" s="41">
        <v>0</v>
      </c>
      <c r="AY76" s="41">
        <v>0</v>
      </c>
      <c r="AZ76" s="41">
        <v>15.5331442883182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0.52574991109509994</v>
      </c>
      <c r="BG76" s="41">
        <v>0</v>
      </c>
      <c r="BH76" s="41">
        <v>0</v>
      </c>
      <c r="BI76" s="41">
        <v>0</v>
      </c>
      <c r="BJ76" s="41">
        <v>0.70241049416080004</v>
      </c>
      <c r="BK76" s="42">
        <f t="shared" si="2"/>
        <v>21.803627153110206</v>
      </c>
    </row>
    <row r="77" spans="1:63">
      <c r="A77" s="6"/>
      <c r="B77" s="11" t="s">
        <v>181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4.24866189995E-2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0.19459658064509999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4.9460394212129026</v>
      </c>
      <c r="AW77" s="41">
        <v>2.2346064267093997</v>
      </c>
      <c r="AX77" s="41">
        <v>0</v>
      </c>
      <c r="AY77" s="41">
        <v>0</v>
      </c>
      <c r="AZ77" s="41">
        <v>59.227891480303889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0.7304621789011001</v>
      </c>
      <c r="BG77" s="41">
        <v>0</v>
      </c>
      <c r="BH77" s="41">
        <v>0</v>
      </c>
      <c r="BI77" s="41">
        <v>0</v>
      </c>
      <c r="BJ77" s="41">
        <v>1.7878453407732999</v>
      </c>
      <c r="BK77" s="42">
        <f t="shared" si="2"/>
        <v>69.163928047545198</v>
      </c>
    </row>
    <row r="78" spans="1:63">
      <c r="A78" s="6"/>
      <c r="B78" s="11" t="s">
        <v>182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3.7688612903100001E-2</v>
      </c>
      <c r="I78" s="41">
        <v>0</v>
      </c>
      <c r="J78" s="41">
        <v>0</v>
      </c>
      <c r="K78" s="41">
        <v>0</v>
      </c>
      <c r="L78" s="41">
        <v>0.1775903225804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  <c r="AR78" s="41">
        <v>0</v>
      </c>
      <c r="AS78" s="41">
        <v>0</v>
      </c>
      <c r="AT78" s="41">
        <v>0</v>
      </c>
      <c r="AU78" s="41">
        <v>0</v>
      </c>
      <c r="AV78" s="41">
        <v>2.9073009418926987</v>
      </c>
      <c r="AW78" s="41">
        <v>4.7104980806448999</v>
      </c>
      <c r="AX78" s="41">
        <v>0</v>
      </c>
      <c r="AY78" s="41">
        <v>0</v>
      </c>
      <c r="AZ78" s="41">
        <v>18.181273450608913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1">
        <v>0.20379070909539998</v>
      </c>
      <c r="BG78" s="41">
        <v>0</v>
      </c>
      <c r="BH78" s="41">
        <v>0</v>
      </c>
      <c r="BI78" s="41">
        <v>0</v>
      </c>
      <c r="BJ78" s="41">
        <v>1.6547760096772</v>
      </c>
      <c r="BK78" s="42">
        <f t="shared" si="2"/>
        <v>27.872918127402613</v>
      </c>
    </row>
    <row r="79" spans="1:63">
      <c r="A79" s="6"/>
      <c r="B79" s="11" t="s">
        <v>188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0.1361062958059</v>
      </c>
      <c r="I79" s="41">
        <v>0</v>
      </c>
      <c r="J79" s="41">
        <v>0</v>
      </c>
      <c r="K79" s="41">
        <v>0</v>
      </c>
      <c r="L79" s="41">
        <v>6.0491729032200008E-2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2.2180300645000001E-2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7.5145464454583086</v>
      </c>
      <c r="AW79" s="41">
        <v>3.5274914243220001</v>
      </c>
      <c r="AX79" s="41">
        <v>0</v>
      </c>
      <c r="AY79" s="41">
        <v>0</v>
      </c>
      <c r="AZ79" s="41">
        <v>46.398426003630419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2.1207722199259025</v>
      </c>
      <c r="BG79" s="41">
        <v>0.260549539</v>
      </c>
      <c r="BH79" s="41">
        <v>0</v>
      </c>
      <c r="BI79" s="41">
        <v>0</v>
      </c>
      <c r="BJ79" s="41">
        <v>2.1760888698379</v>
      </c>
      <c r="BK79" s="42">
        <f t="shared" si="2"/>
        <v>62.216652827657633</v>
      </c>
    </row>
    <row r="80" spans="1:63">
      <c r="A80" s="6"/>
      <c r="B80" s="11" t="s">
        <v>191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0.1635278972251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3.4772037096599998E-2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11.468664574532163</v>
      </c>
      <c r="AW80" s="41">
        <v>2.9173133433862999</v>
      </c>
      <c r="AX80" s="41">
        <v>0</v>
      </c>
      <c r="AY80" s="41">
        <v>0</v>
      </c>
      <c r="AZ80" s="41">
        <v>47.520398320303244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6.0153818974251303</v>
      </c>
      <c r="BG80" s="41">
        <v>1.8298117258062998</v>
      </c>
      <c r="BH80" s="41">
        <v>0</v>
      </c>
      <c r="BI80" s="41">
        <v>0</v>
      </c>
      <c r="BJ80" s="41">
        <v>4.5522742785450001</v>
      </c>
      <c r="BK80" s="42">
        <f t="shared" si="2"/>
        <v>74.50214407431983</v>
      </c>
    </row>
    <row r="81" spans="1:63">
      <c r="A81" s="6"/>
      <c r="B81" s="11" t="s">
        <v>192</v>
      </c>
      <c r="C81" s="54">
        <v>0</v>
      </c>
      <c r="D81" s="54">
        <v>0</v>
      </c>
      <c r="E81" s="54">
        <v>0</v>
      </c>
      <c r="F81" s="54">
        <v>0</v>
      </c>
      <c r="G81" s="54">
        <v>0</v>
      </c>
      <c r="H81" s="54">
        <v>0.17258415887029999</v>
      </c>
      <c r="I81" s="54">
        <v>0.1970161290322</v>
      </c>
      <c r="J81" s="54">
        <v>0</v>
      </c>
      <c r="K81" s="54">
        <v>0</v>
      </c>
      <c r="L81" s="54">
        <v>0.1970161290322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4.7776424193400002E-2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4">
        <v>0</v>
      </c>
      <c r="AL81" s="54">
        <v>0</v>
      </c>
      <c r="AM81" s="54">
        <v>0</v>
      </c>
      <c r="AN81" s="54">
        <v>0</v>
      </c>
      <c r="AO81" s="54">
        <v>0</v>
      </c>
      <c r="AP81" s="54">
        <v>0</v>
      </c>
      <c r="AQ81" s="54">
        <v>0</v>
      </c>
      <c r="AR81" s="54">
        <v>0</v>
      </c>
      <c r="AS81" s="54">
        <v>0</v>
      </c>
      <c r="AT81" s="54">
        <v>0</v>
      </c>
      <c r="AU81" s="54">
        <v>0</v>
      </c>
      <c r="AV81" s="54">
        <v>8.1621083703929784</v>
      </c>
      <c r="AW81" s="54">
        <v>1.0575966290319001</v>
      </c>
      <c r="AX81" s="54">
        <v>0</v>
      </c>
      <c r="AY81" s="54">
        <v>0</v>
      </c>
      <c r="AZ81" s="54">
        <v>40.879379836851754</v>
      </c>
      <c r="BA81" s="54">
        <v>0</v>
      </c>
      <c r="BB81" s="54">
        <v>0</v>
      </c>
      <c r="BC81" s="54">
        <v>0</v>
      </c>
      <c r="BD81" s="54">
        <v>0</v>
      </c>
      <c r="BE81" s="54">
        <v>0</v>
      </c>
      <c r="BF81" s="54">
        <v>3.7716430277906903</v>
      </c>
      <c r="BG81" s="54">
        <v>5.4009112903100003E-2</v>
      </c>
      <c r="BH81" s="54">
        <v>0</v>
      </c>
      <c r="BI81" s="54">
        <v>0</v>
      </c>
      <c r="BJ81" s="54">
        <v>3.3415182838355015</v>
      </c>
      <c r="BK81" s="42">
        <f t="shared" si="2"/>
        <v>57.880648101934028</v>
      </c>
    </row>
    <row r="82" spans="1:63">
      <c r="A82" s="6"/>
      <c r="B82" s="11" t="s">
        <v>160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5.1145590319999999E-4</v>
      </c>
      <c r="I82" s="54">
        <v>34.929533737935294</v>
      </c>
      <c r="J82" s="54">
        <v>0</v>
      </c>
      <c r="K82" s="54">
        <v>0</v>
      </c>
      <c r="L82" s="54">
        <v>2.7454757740000002E-3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4">
        <v>0</v>
      </c>
      <c r="AL82" s="54">
        <v>0</v>
      </c>
      <c r="AM82" s="54">
        <v>0</v>
      </c>
      <c r="AN82" s="54">
        <v>0</v>
      </c>
      <c r="AO82" s="54">
        <v>0</v>
      </c>
      <c r="AP82" s="54">
        <v>0</v>
      </c>
      <c r="AQ82" s="54">
        <v>0</v>
      </c>
      <c r="AR82" s="54">
        <v>0</v>
      </c>
      <c r="AS82" s="54">
        <v>0</v>
      </c>
      <c r="AT82" s="54">
        <v>0</v>
      </c>
      <c r="AU82" s="54">
        <v>0</v>
      </c>
      <c r="AV82" s="54">
        <v>4.2825397064200001E-2</v>
      </c>
      <c r="AW82" s="54">
        <v>0</v>
      </c>
      <c r="AX82" s="54">
        <v>0</v>
      </c>
      <c r="AY82" s="54">
        <v>0</v>
      </c>
      <c r="AZ82" s="54">
        <v>4.2187994409353999</v>
      </c>
      <c r="BA82" s="54">
        <v>0</v>
      </c>
      <c r="BB82" s="54">
        <v>0</v>
      </c>
      <c r="BC82" s="54">
        <v>0</v>
      </c>
      <c r="BD82" s="54">
        <v>0</v>
      </c>
      <c r="BE82" s="54">
        <v>0</v>
      </c>
      <c r="BF82" s="54">
        <v>0</v>
      </c>
      <c r="BG82" s="54">
        <v>11.248997304935401</v>
      </c>
      <c r="BH82" s="54">
        <v>0</v>
      </c>
      <c r="BI82" s="54">
        <v>0</v>
      </c>
      <c r="BJ82" s="54">
        <v>0</v>
      </c>
      <c r="BK82" s="42">
        <f t="shared" si="2"/>
        <v>50.443412812547493</v>
      </c>
    </row>
    <row r="83" spans="1:63">
      <c r="A83" s="6"/>
      <c r="B83" s="11" t="s">
        <v>95</v>
      </c>
      <c r="C83" s="44">
        <f>SUM(C19:C82)</f>
        <v>0</v>
      </c>
      <c r="D83" s="44">
        <f t="shared" ref="D83:BJ83" si="3">SUM(D19:D82)</f>
        <v>0</v>
      </c>
      <c r="E83" s="44">
        <f t="shared" si="3"/>
        <v>0</v>
      </c>
      <c r="F83" s="44">
        <f t="shared" si="3"/>
        <v>0</v>
      </c>
      <c r="G83" s="44">
        <f t="shared" si="3"/>
        <v>0</v>
      </c>
      <c r="H83" s="44">
        <f t="shared" si="3"/>
        <v>3.0421667697929</v>
      </c>
      <c r="I83" s="44">
        <f t="shared" si="3"/>
        <v>1485.6650668148338</v>
      </c>
      <c r="J83" s="44">
        <f t="shared" si="3"/>
        <v>0.82741451612899997</v>
      </c>
      <c r="K83" s="44">
        <f t="shared" si="3"/>
        <v>0</v>
      </c>
      <c r="L83" s="44">
        <f t="shared" si="3"/>
        <v>32.864624566672106</v>
      </c>
      <c r="M83" s="44">
        <f t="shared" si="3"/>
        <v>0</v>
      </c>
      <c r="N83" s="44">
        <f t="shared" si="3"/>
        <v>0</v>
      </c>
      <c r="O83" s="44">
        <f t="shared" si="3"/>
        <v>0</v>
      </c>
      <c r="P83" s="44">
        <f t="shared" si="3"/>
        <v>0</v>
      </c>
      <c r="Q83" s="44">
        <f t="shared" si="3"/>
        <v>0</v>
      </c>
      <c r="R83" s="44">
        <f t="shared" si="3"/>
        <v>0.35534550512729995</v>
      </c>
      <c r="S83" s="44">
        <f t="shared" si="3"/>
        <v>119.21624756680589</v>
      </c>
      <c r="T83" s="44">
        <f t="shared" si="3"/>
        <v>0</v>
      </c>
      <c r="U83" s="44">
        <f t="shared" si="3"/>
        <v>0</v>
      </c>
      <c r="V83" s="44">
        <f t="shared" si="3"/>
        <v>1.0765622903225001</v>
      </c>
      <c r="W83" s="44">
        <f t="shared" si="3"/>
        <v>0</v>
      </c>
      <c r="X83" s="44">
        <f t="shared" si="3"/>
        <v>0</v>
      </c>
      <c r="Y83" s="44">
        <f t="shared" si="3"/>
        <v>0</v>
      </c>
      <c r="Z83" s="44">
        <f t="shared" si="3"/>
        <v>0</v>
      </c>
      <c r="AA83" s="44">
        <f t="shared" si="3"/>
        <v>0</v>
      </c>
      <c r="AB83" s="44">
        <f t="shared" si="3"/>
        <v>0.15943103232229999</v>
      </c>
      <c r="AC83" s="44">
        <f t="shared" si="3"/>
        <v>21.491975614128705</v>
      </c>
      <c r="AD83" s="44">
        <f t="shared" si="3"/>
        <v>0</v>
      </c>
      <c r="AE83" s="44">
        <f t="shared" si="3"/>
        <v>0</v>
      </c>
      <c r="AF83" s="44">
        <f t="shared" si="3"/>
        <v>27.589640747739306</v>
      </c>
      <c r="AG83" s="44">
        <f t="shared" si="3"/>
        <v>0</v>
      </c>
      <c r="AH83" s="44">
        <f t="shared" si="3"/>
        <v>0</v>
      </c>
      <c r="AI83" s="44">
        <f t="shared" si="3"/>
        <v>0</v>
      </c>
      <c r="AJ83" s="44">
        <f t="shared" si="3"/>
        <v>0</v>
      </c>
      <c r="AK83" s="44">
        <f t="shared" si="3"/>
        <v>0</v>
      </c>
      <c r="AL83" s="44">
        <f t="shared" si="3"/>
        <v>2.1224309677400001E-2</v>
      </c>
      <c r="AM83" s="44">
        <f t="shared" si="3"/>
        <v>0</v>
      </c>
      <c r="AN83" s="44">
        <f t="shared" si="3"/>
        <v>0</v>
      </c>
      <c r="AO83" s="44">
        <f t="shared" si="3"/>
        <v>0</v>
      </c>
      <c r="AP83" s="44">
        <f t="shared" si="3"/>
        <v>0.1223649032258</v>
      </c>
      <c r="AQ83" s="44">
        <f t="shared" si="3"/>
        <v>0</v>
      </c>
      <c r="AR83" s="44">
        <f t="shared" si="3"/>
        <v>0</v>
      </c>
      <c r="AS83" s="44">
        <f t="shared" si="3"/>
        <v>0</v>
      </c>
      <c r="AT83" s="44">
        <f t="shared" si="3"/>
        <v>0</v>
      </c>
      <c r="AU83" s="44">
        <f t="shared" si="3"/>
        <v>0</v>
      </c>
      <c r="AV83" s="44">
        <f t="shared" si="3"/>
        <v>181.77873083834575</v>
      </c>
      <c r="AW83" s="44">
        <f t="shared" si="3"/>
        <v>391.40313240300998</v>
      </c>
      <c r="AX83" s="44">
        <f t="shared" si="3"/>
        <v>0</v>
      </c>
      <c r="AY83" s="44">
        <f t="shared" si="3"/>
        <v>0</v>
      </c>
      <c r="AZ83" s="44">
        <f t="shared" si="3"/>
        <v>1366.5527127087817</v>
      </c>
      <c r="BA83" s="44">
        <f t="shared" si="3"/>
        <v>0</v>
      </c>
      <c r="BB83" s="44">
        <f t="shared" si="3"/>
        <v>0</v>
      </c>
      <c r="BC83" s="44">
        <f t="shared" si="3"/>
        <v>0</v>
      </c>
      <c r="BD83" s="44">
        <f t="shared" si="3"/>
        <v>0</v>
      </c>
      <c r="BE83" s="44">
        <f t="shared" si="3"/>
        <v>0</v>
      </c>
      <c r="BF83" s="44">
        <f t="shared" si="3"/>
        <v>31.860115903909236</v>
      </c>
      <c r="BG83" s="44">
        <f t="shared" si="3"/>
        <v>236.63294248693433</v>
      </c>
      <c r="BH83" s="44">
        <f t="shared" si="3"/>
        <v>0</v>
      </c>
      <c r="BI83" s="44">
        <f t="shared" si="3"/>
        <v>0</v>
      </c>
      <c r="BJ83" s="44">
        <f t="shared" si="3"/>
        <v>61.002127192912099</v>
      </c>
      <c r="BK83" s="43">
        <f>SUM(BK19:BK82)</f>
        <v>3961.661826170669</v>
      </c>
    </row>
    <row r="84" spans="1:63">
      <c r="A84" s="6" t="s">
        <v>82</v>
      </c>
      <c r="B84" s="10" t="s">
        <v>15</v>
      </c>
      <c r="C84" s="64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6"/>
    </row>
    <row r="85" spans="1:63">
      <c r="A85" s="6"/>
      <c r="B85" s="11" t="s">
        <v>39</v>
      </c>
      <c r="C85" s="44"/>
      <c r="D85" s="41"/>
      <c r="E85" s="41"/>
      <c r="F85" s="41"/>
      <c r="G85" s="33"/>
      <c r="H85" s="44"/>
      <c r="I85" s="41"/>
      <c r="J85" s="41"/>
      <c r="K85" s="41"/>
      <c r="L85" s="33"/>
      <c r="M85" s="44"/>
      <c r="N85" s="41"/>
      <c r="O85" s="41"/>
      <c r="P85" s="41"/>
      <c r="Q85" s="33"/>
      <c r="R85" s="44"/>
      <c r="S85" s="41"/>
      <c r="T85" s="41"/>
      <c r="U85" s="41"/>
      <c r="V85" s="33"/>
      <c r="W85" s="44"/>
      <c r="X85" s="41"/>
      <c r="Y85" s="41"/>
      <c r="Z85" s="41"/>
      <c r="AA85" s="33"/>
      <c r="AB85" s="44"/>
      <c r="AC85" s="41"/>
      <c r="AD85" s="41"/>
      <c r="AE85" s="41"/>
      <c r="AF85" s="33"/>
      <c r="AG85" s="44"/>
      <c r="AH85" s="41"/>
      <c r="AI85" s="41"/>
      <c r="AJ85" s="41"/>
      <c r="AK85" s="33"/>
      <c r="AL85" s="44"/>
      <c r="AM85" s="41"/>
      <c r="AN85" s="41"/>
      <c r="AO85" s="41"/>
      <c r="AP85" s="33"/>
      <c r="AQ85" s="44"/>
      <c r="AR85" s="41"/>
      <c r="AS85" s="41"/>
      <c r="AT85" s="41"/>
      <c r="AU85" s="33"/>
      <c r="AV85" s="44"/>
      <c r="AW85" s="41"/>
      <c r="AX85" s="41"/>
      <c r="AY85" s="41"/>
      <c r="AZ85" s="33"/>
      <c r="BA85" s="44"/>
      <c r="BB85" s="41"/>
      <c r="BC85" s="41"/>
      <c r="BD85" s="41"/>
      <c r="BE85" s="33"/>
      <c r="BF85" s="44"/>
      <c r="BG85" s="41"/>
      <c r="BH85" s="41"/>
      <c r="BI85" s="41"/>
      <c r="BJ85" s="33"/>
      <c r="BK85" s="45"/>
    </row>
    <row r="86" spans="1:63">
      <c r="A86" s="6"/>
      <c r="B86" s="11" t="s">
        <v>94</v>
      </c>
      <c r="C86" s="44"/>
      <c r="D86" s="41"/>
      <c r="E86" s="41"/>
      <c r="F86" s="41"/>
      <c r="G86" s="33"/>
      <c r="H86" s="44"/>
      <c r="I86" s="41"/>
      <c r="J86" s="41"/>
      <c r="K86" s="41"/>
      <c r="L86" s="33"/>
      <c r="M86" s="44"/>
      <c r="N86" s="41"/>
      <c r="O86" s="41"/>
      <c r="P86" s="41"/>
      <c r="Q86" s="33"/>
      <c r="R86" s="44"/>
      <c r="S86" s="41"/>
      <c r="T86" s="41"/>
      <c r="U86" s="41"/>
      <c r="V86" s="33"/>
      <c r="W86" s="44"/>
      <c r="X86" s="41"/>
      <c r="Y86" s="41"/>
      <c r="Z86" s="41"/>
      <c r="AA86" s="33"/>
      <c r="AB86" s="44"/>
      <c r="AC86" s="41"/>
      <c r="AD86" s="41"/>
      <c r="AE86" s="41"/>
      <c r="AF86" s="33"/>
      <c r="AG86" s="44"/>
      <c r="AH86" s="41"/>
      <c r="AI86" s="41"/>
      <c r="AJ86" s="41"/>
      <c r="AK86" s="33"/>
      <c r="AL86" s="44"/>
      <c r="AM86" s="41"/>
      <c r="AN86" s="41"/>
      <c r="AO86" s="41"/>
      <c r="AP86" s="33"/>
      <c r="AQ86" s="44"/>
      <c r="AR86" s="41"/>
      <c r="AS86" s="41"/>
      <c r="AT86" s="41"/>
      <c r="AU86" s="33"/>
      <c r="AV86" s="44"/>
      <c r="AW86" s="41"/>
      <c r="AX86" s="41"/>
      <c r="AY86" s="41"/>
      <c r="AZ86" s="33"/>
      <c r="BA86" s="44"/>
      <c r="BB86" s="41"/>
      <c r="BC86" s="41"/>
      <c r="BD86" s="41"/>
      <c r="BE86" s="33"/>
      <c r="BF86" s="44"/>
      <c r="BG86" s="41"/>
      <c r="BH86" s="41"/>
      <c r="BI86" s="41"/>
      <c r="BJ86" s="33"/>
      <c r="BK86" s="45"/>
    </row>
    <row r="87" spans="1:63">
      <c r="A87" s="6" t="s">
        <v>84</v>
      </c>
      <c r="B87" s="10" t="s">
        <v>99</v>
      </c>
      <c r="C87" s="64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6"/>
    </row>
    <row r="88" spans="1:63">
      <c r="A88" s="6"/>
      <c r="B88" s="11" t="s">
        <v>39</v>
      </c>
      <c r="C88" s="44"/>
      <c r="D88" s="41"/>
      <c r="E88" s="41"/>
      <c r="F88" s="41"/>
      <c r="G88" s="33"/>
      <c r="H88" s="44"/>
      <c r="I88" s="41"/>
      <c r="J88" s="41"/>
      <c r="K88" s="41"/>
      <c r="L88" s="33"/>
      <c r="M88" s="44"/>
      <c r="N88" s="41"/>
      <c r="O88" s="41"/>
      <c r="P88" s="41"/>
      <c r="Q88" s="33"/>
      <c r="R88" s="44"/>
      <c r="S88" s="41"/>
      <c r="T88" s="41"/>
      <c r="U88" s="41"/>
      <c r="V88" s="33"/>
      <c r="W88" s="44"/>
      <c r="X88" s="41"/>
      <c r="Y88" s="41"/>
      <c r="Z88" s="41"/>
      <c r="AA88" s="33"/>
      <c r="AB88" s="44"/>
      <c r="AC88" s="41"/>
      <c r="AD88" s="41"/>
      <c r="AE88" s="41"/>
      <c r="AF88" s="33"/>
      <c r="AG88" s="44"/>
      <c r="AH88" s="41"/>
      <c r="AI88" s="41"/>
      <c r="AJ88" s="41"/>
      <c r="AK88" s="33"/>
      <c r="AL88" s="44"/>
      <c r="AM88" s="41"/>
      <c r="AN88" s="41"/>
      <c r="AO88" s="41"/>
      <c r="AP88" s="33"/>
      <c r="AQ88" s="44"/>
      <c r="AR88" s="41"/>
      <c r="AS88" s="41"/>
      <c r="AT88" s="41"/>
      <c r="AU88" s="33"/>
      <c r="AV88" s="44"/>
      <c r="AW88" s="41"/>
      <c r="AX88" s="41"/>
      <c r="AY88" s="41"/>
      <c r="AZ88" s="33"/>
      <c r="BA88" s="44"/>
      <c r="BB88" s="41"/>
      <c r="BC88" s="41"/>
      <c r="BD88" s="41"/>
      <c r="BE88" s="33"/>
      <c r="BF88" s="44"/>
      <c r="BG88" s="41"/>
      <c r="BH88" s="41"/>
      <c r="BI88" s="41"/>
      <c r="BJ88" s="33"/>
      <c r="BK88" s="45"/>
    </row>
    <row r="89" spans="1:63">
      <c r="A89" s="6"/>
      <c r="B89" s="11" t="s">
        <v>93</v>
      </c>
      <c r="C89" s="44"/>
      <c r="D89" s="41"/>
      <c r="E89" s="41"/>
      <c r="F89" s="41"/>
      <c r="G89" s="33"/>
      <c r="H89" s="44"/>
      <c r="I89" s="41"/>
      <c r="J89" s="41"/>
      <c r="K89" s="41"/>
      <c r="L89" s="33"/>
      <c r="M89" s="44"/>
      <c r="N89" s="41"/>
      <c r="O89" s="41"/>
      <c r="P89" s="41"/>
      <c r="Q89" s="33"/>
      <c r="R89" s="44"/>
      <c r="S89" s="41"/>
      <c r="T89" s="41"/>
      <c r="U89" s="41"/>
      <c r="V89" s="33"/>
      <c r="W89" s="44"/>
      <c r="X89" s="41"/>
      <c r="Y89" s="41"/>
      <c r="Z89" s="41"/>
      <c r="AA89" s="33"/>
      <c r="AB89" s="44"/>
      <c r="AC89" s="41"/>
      <c r="AD89" s="41"/>
      <c r="AE89" s="41"/>
      <c r="AF89" s="33"/>
      <c r="AG89" s="44"/>
      <c r="AH89" s="41"/>
      <c r="AI89" s="41"/>
      <c r="AJ89" s="41"/>
      <c r="AK89" s="33"/>
      <c r="AL89" s="44"/>
      <c r="AM89" s="41"/>
      <c r="AN89" s="41"/>
      <c r="AO89" s="41"/>
      <c r="AP89" s="33"/>
      <c r="AQ89" s="44"/>
      <c r="AR89" s="41"/>
      <c r="AS89" s="41"/>
      <c r="AT89" s="41"/>
      <c r="AU89" s="33"/>
      <c r="AV89" s="44"/>
      <c r="AW89" s="41"/>
      <c r="AX89" s="41"/>
      <c r="AY89" s="41"/>
      <c r="AZ89" s="33"/>
      <c r="BA89" s="44"/>
      <c r="BB89" s="41"/>
      <c r="BC89" s="41"/>
      <c r="BD89" s="41"/>
      <c r="BE89" s="33"/>
      <c r="BF89" s="44"/>
      <c r="BG89" s="41"/>
      <c r="BH89" s="41"/>
      <c r="BI89" s="41"/>
      <c r="BJ89" s="33"/>
      <c r="BK89" s="45"/>
    </row>
    <row r="90" spans="1:63">
      <c r="A90" s="6" t="s">
        <v>85</v>
      </c>
      <c r="B90" s="10" t="s">
        <v>16</v>
      </c>
      <c r="C90" s="64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6"/>
    </row>
    <row r="91" spans="1:63">
      <c r="A91" s="6"/>
      <c r="B91" s="11" t="s">
        <v>39</v>
      </c>
      <c r="C91" s="44"/>
      <c r="D91" s="41"/>
      <c r="E91" s="41"/>
      <c r="F91" s="41"/>
      <c r="G91" s="33"/>
      <c r="H91" s="44"/>
      <c r="I91" s="41"/>
      <c r="J91" s="41"/>
      <c r="K91" s="41"/>
      <c r="L91" s="33"/>
      <c r="M91" s="44"/>
      <c r="N91" s="41"/>
      <c r="O91" s="41"/>
      <c r="P91" s="41"/>
      <c r="Q91" s="33"/>
      <c r="R91" s="44"/>
      <c r="S91" s="41"/>
      <c r="T91" s="41"/>
      <c r="U91" s="41"/>
      <c r="V91" s="33"/>
      <c r="W91" s="44"/>
      <c r="X91" s="41"/>
      <c r="Y91" s="41"/>
      <c r="Z91" s="41"/>
      <c r="AA91" s="33"/>
      <c r="AB91" s="44"/>
      <c r="AC91" s="41"/>
      <c r="AD91" s="41"/>
      <c r="AE91" s="41"/>
      <c r="AF91" s="33"/>
      <c r="AG91" s="44"/>
      <c r="AH91" s="41"/>
      <c r="AI91" s="41"/>
      <c r="AJ91" s="41"/>
      <c r="AK91" s="33"/>
      <c r="AL91" s="44"/>
      <c r="AM91" s="41"/>
      <c r="AN91" s="41"/>
      <c r="AO91" s="41"/>
      <c r="AP91" s="33"/>
      <c r="AQ91" s="44"/>
      <c r="AR91" s="41"/>
      <c r="AS91" s="41"/>
      <c r="AT91" s="41"/>
      <c r="AU91" s="33"/>
      <c r="AV91" s="44"/>
      <c r="AW91" s="41"/>
      <c r="AX91" s="41"/>
      <c r="AY91" s="41"/>
      <c r="AZ91" s="33"/>
      <c r="BA91" s="44"/>
      <c r="BB91" s="41"/>
      <c r="BC91" s="41"/>
      <c r="BD91" s="41"/>
      <c r="BE91" s="33"/>
      <c r="BF91" s="44"/>
      <c r="BG91" s="41"/>
      <c r="BH91" s="41"/>
      <c r="BI91" s="41"/>
      <c r="BJ91" s="33"/>
      <c r="BK91" s="45"/>
    </row>
    <row r="92" spans="1:63">
      <c r="A92" s="6"/>
      <c r="B92" s="11" t="s">
        <v>138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0.16213103951539998</v>
      </c>
      <c r="I92" s="41">
        <v>803.15126860554642</v>
      </c>
      <c r="J92" s="41">
        <v>30.708185847903199</v>
      </c>
      <c r="K92" s="41">
        <v>0</v>
      </c>
      <c r="L92" s="41">
        <v>10.233582469483601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1.1511271161E-2</v>
      </c>
      <c r="S92" s="41">
        <v>156.41790236167699</v>
      </c>
      <c r="T92" s="41">
        <v>0</v>
      </c>
      <c r="U92" s="41">
        <v>0</v>
      </c>
      <c r="V92" s="41">
        <v>1.0461499838699999E-2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0.23962487419350001</v>
      </c>
      <c r="AD92" s="41">
        <v>0</v>
      </c>
      <c r="AE92" s="41">
        <v>0</v>
      </c>
      <c r="AF92" s="41">
        <v>14.098603148516002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0.88445628622240013</v>
      </c>
      <c r="AW92" s="41">
        <v>436.46983017741763</v>
      </c>
      <c r="AX92" s="41">
        <v>0</v>
      </c>
      <c r="AY92" s="41">
        <v>0</v>
      </c>
      <c r="AZ92" s="41">
        <v>70.650593507094527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0.20229028183760001</v>
      </c>
      <c r="BG92" s="41">
        <v>0</v>
      </c>
      <c r="BH92" s="41">
        <v>0</v>
      </c>
      <c r="BI92" s="41">
        <v>0</v>
      </c>
      <c r="BJ92" s="41">
        <v>0.6749257117095</v>
      </c>
      <c r="BK92" s="42">
        <f t="shared" ref="BK92:BK102" si="4">SUM(C92:BJ92)</f>
        <v>1523.9153670821165</v>
      </c>
    </row>
    <row r="93" spans="1:63">
      <c r="A93" s="6"/>
      <c r="B93" s="11" t="s">
        <v>139</v>
      </c>
      <c r="C93" s="41">
        <v>0</v>
      </c>
      <c r="D93" s="41">
        <v>0.11306218045159999</v>
      </c>
      <c r="E93" s="41">
        <v>0</v>
      </c>
      <c r="F93" s="41">
        <v>0</v>
      </c>
      <c r="G93" s="41">
        <v>0</v>
      </c>
      <c r="H93" s="41">
        <v>1.0728450335120998</v>
      </c>
      <c r="I93" s="41">
        <v>153.54122508864438</v>
      </c>
      <c r="J93" s="41">
        <v>41.750498730774105</v>
      </c>
      <c r="K93" s="41">
        <v>0</v>
      </c>
      <c r="L93" s="41">
        <v>6.5172867961595999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0.19977288703160001</v>
      </c>
      <c r="S93" s="41">
        <v>1.0657452387000001E-2</v>
      </c>
      <c r="T93" s="41">
        <v>0</v>
      </c>
      <c r="U93" s="41">
        <v>9.5474690119031997</v>
      </c>
      <c r="V93" s="41">
        <v>0.33119176041930004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5.3751117093999989E-3</v>
      </c>
      <c r="AC93" s="41">
        <v>11.4131943060643</v>
      </c>
      <c r="AD93" s="41">
        <v>0</v>
      </c>
      <c r="AE93" s="41">
        <v>0</v>
      </c>
      <c r="AF93" s="41">
        <v>3.5728133151932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5.4432872903E-3</v>
      </c>
      <c r="AM93" s="41">
        <v>0.18776942322579998</v>
      </c>
      <c r="AN93" s="41">
        <v>0</v>
      </c>
      <c r="AO93" s="41">
        <v>0</v>
      </c>
      <c r="AP93" s="41">
        <v>0.41795904854830002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5.947025840399391</v>
      </c>
      <c r="AW93" s="41">
        <v>391.1343005248637</v>
      </c>
      <c r="AX93" s="41">
        <v>0</v>
      </c>
      <c r="AY93" s="41">
        <v>0</v>
      </c>
      <c r="AZ93" s="41">
        <v>132.2374781689133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0.68863258335160005</v>
      </c>
      <c r="BG93" s="41">
        <v>4.4296081351287997</v>
      </c>
      <c r="BH93" s="41">
        <v>0.87393560406449999</v>
      </c>
      <c r="BI93" s="41">
        <v>0</v>
      </c>
      <c r="BJ93" s="41">
        <v>1.4823560455474003</v>
      </c>
      <c r="BK93" s="42">
        <f t="shared" si="4"/>
        <v>765.47990033558278</v>
      </c>
    </row>
    <row r="94" spans="1:63">
      <c r="A94" s="6"/>
      <c r="B94" s="11" t="s">
        <v>170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0.15944433854780002</v>
      </c>
      <c r="I94" s="41">
        <v>0.28426540322580002</v>
      </c>
      <c r="J94" s="41">
        <v>0</v>
      </c>
      <c r="K94" s="41">
        <v>0</v>
      </c>
      <c r="L94" s="41">
        <v>2.7140254841932006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0.17632497964480001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5.1981969064500005E-2</v>
      </c>
      <c r="AC94" s="41">
        <v>1.0392814242579</v>
      </c>
      <c r="AD94" s="41">
        <v>0</v>
      </c>
      <c r="AE94" s="41">
        <v>0</v>
      </c>
      <c r="AF94" s="41">
        <v>33.219110254482899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  <c r="AP94" s="41">
        <v>0</v>
      </c>
      <c r="AQ94" s="41">
        <v>0</v>
      </c>
      <c r="AR94" s="41">
        <v>0</v>
      </c>
      <c r="AS94" s="41">
        <v>0</v>
      </c>
      <c r="AT94" s="41">
        <v>0</v>
      </c>
      <c r="AU94" s="41">
        <v>0</v>
      </c>
      <c r="AV94" s="41">
        <v>4.126891352343697</v>
      </c>
      <c r="AW94" s="41">
        <v>42.162266418578504</v>
      </c>
      <c r="AX94" s="41">
        <v>0</v>
      </c>
      <c r="AY94" s="41">
        <v>0</v>
      </c>
      <c r="AZ94" s="41">
        <v>77.853041117278877</v>
      </c>
      <c r="BA94" s="41">
        <v>0</v>
      </c>
      <c r="BB94" s="41">
        <v>0</v>
      </c>
      <c r="BC94" s="41">
        <v>0</v>
      </c>
      <c r="BD94" s="41">
        <v>0</v>
      </c>
      <c r="BE94" s="41">
        <v>0</v>
      </c>
      <c r="BF94" s="41">
        <v>0.42771103719230003</v>
      </c>
      <c r="BG94" s="41">
        <v>2.2715584344512001</v>
      </c>
      <c r="BH94" s="41">
        <v>0</v>
      </c>
      <c r="BI94" s="41">
        <v>0</v>
      </c>
      <c r="BJ94" s="41">
        <v>1.7727807567091998</v>
      </c>
      <c r="BK94" s="42">
        <f t="shared" si="4"/>
        <v>166.25868296997069</v>
      </c>
    </row>
    <row r="95" spans="1:63">
      <c r="A95" s="6"/>
      <c r="B95" s="11" t="s">
        <v>140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1.7872734967599998E-2</v>
      </c>
      <c r="I95" s="41">
        <v>0.51573112790320008</v>
      </c>
      <c r="J95" s="41">
        <v>0</v>
      </c>
      <c r="K95" s="41">
        <v>0</v>
      </c>
      <c r="L95" s="41">
        <v>1.4764415709600002E-2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0.3089514128709</v>
      </c>
      <c r="AN95" s="41">
        <v>0</v>
      </c>
      <c r="AO95" s="41">
        <v>0</v>
      </c>
      <c r="AP95" s="41">
        <v>0</v>
      </c>
      <c r="AQ95" s="41">
        <v>0</v>
      </c>
      <c r="AR95" s="41">
        <v>0</v>
      </c>
      <c r="AS95" s="41">
        <v>0</v>
      </c>
      <c r="AT95" s="41">
        <v>0</v>
      </c>
      <c r="AU95" s="41">
        <v>0</v>
      </c>
      <c r="AV95" s="41">
        <v>2.100373463897601</v>
      </c>
      <c r="AW95" s="41">
        <v>6.2376787912575002</v>
      </c>
      <c r="AX95" s="41">
        <v>1.4408464387741</v>
      </c>
      <c r="AY95" s="41">
        <v>0</v>
      </c>
      <c r="AZ95" s="41">
        <v>9.6522752578677036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1">
        <v>0.18033185632160006</v>
      </c>
      <c r="BG95" s="41">
        <v>0.1927010145161</v>
      </c>
      <c r="BH95" s="41">
        <v>0</v>
      </c>
      <c r="BI95" s="41">
        <v>0</v>
      </c>
      <c r="BJ95" s="41">
        <v>0.22664811303209997</v>
      </c>
      <c r="BK95" s="42">
        <f t="shared" si="4"/>
        <v>20.888174627118005</v>
      </c>
    </row>
    <row r="96" spans="1:63">
      <c r="A96" s="6"/>
      <c r="B96" s="11" t="s">
        <v>141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6.7659063063999991E-2</v>
      </c>
      <c r="I96" s="41">
        <v>0.53060808106449997</v>
      </c>
      <c r="J96" s="41">
        <v>0</v>
      </c>
      <c r="K96" s="41">
        <v>0</v>
      </c>
      <c r="L96" s="41">
        <v>94.735090333418881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1.1233322451399999E-2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1.06291806451E-2</v>
      </c>
      <c r="AC96" s="41">
        <v>0</v>
      </c>
      <c r="AD96" s="41">
        <v>0</v>
      </c>
      <c r="AE96" s="41">
        <v>0</v>
      </c>
      <c r="AF96" s="41">
        <v>0.21258361290319999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0</v>
      </c>
      <c r="AP96" s="41">
        <v>0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0.2857495994494999</v>
      </c>
      <c r="AW96" s="41">
        <v>0.2699323631935</v>
      </c>
      <c r="AX96" s="41">
        <v>0</v>
      </c>
      <c r="AY96" s="41">
        <v>0</v>
      </c>
      <c r="AZ96" s="41">
        <v>2.4238418053864002</v>
      </c>
      <c r="BA96" s="41">
        <v>0</v>
      </c>
      <c r="BB96" s="41">
        <v>0</v>
      </c>
      <c r="BC96" s="41">
        <v>0</v>
      </c>
      <c r="BD96" s="41">
        <v>0</v>
      </c>
      <c r="BE96" s="41">
        <v>0</v>
      </c>
      <c r="BF96" s="41">
        <v>5.3700767415E-3</v>
      </c>
      <c r="BG96" s="41">
        <v>0</v>
      </c>
      <c r="BH96" s="41">
        <v>0</v>
      </c>
      <c r="BI96" s="41">
        <v>0</v>
      </c>
      <c r="BJ96" s="41">
        <v>0.35443091600000004</v>
      </c>
      <c r="BK96" s="42">
        <f t="shared" si="4"/>
        <v>98.90712835431799</v>
      </c>
    </row>
    <row r="97" spans="1:63">
      <c r="A97" s="6"/>
      <c r="B97" s="11" t="s">
        <v>193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0.16239945093450001</v>
      </c>
      <c r="I97" s="41">
        <v>3.9250086007739999</v>
      </c>
      <c r="J97" s="41">
        <v>0</v>
      </c>
      <c r="K97" s="41">
        <v>0</v>
      </c>
      <c r="L97" s="41">
        <v>0.6311947658707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2.17159023869E-2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7.0347060321999996E-3</v>
      </c>
      <c r="AC97" s="41">
        <v>0.39749565083870003</v>
      </c>
      <c r="AD97" s="41">
        <v>0</v>
      </c>
      <c r="AE97" s="41">
        <v>0</v>
      </c>
      <c r="AF97" s="41">
        <v>0.11281209019339999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0.82980729402360054</v>
      </c>
      <c r="AW97" s="41">
        <v>14.925996397321301</v>
      </c>
      <c r="AX97" s="41">
        <v>0</v>
      </c>
      <c r="AY97" s="41">
        <v>0</v>
      </c>
      <c r="AZ97" s="41">
        <v>4.6825376572881012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6.7768579128199988E-2</v>
      </c>
      <c r="BG97" s="41">
        <v>0</v>
      </c>
      <c r="BH97" s="41">
        <v>0</v>
      </c>
      <c r="BI97" s="41">
        <v>0</v>
      </c>
      <c r="BJ97" s="41">
        <v>0.108935878129</v>
      </c>
      <c r="BK97" s="42">
        <f t="shared" si="4"/>
        <v>25.8727069729206</v>
      </c>
    </row>
    <row r="98" spans="1:63">
      <c r="A98" s="6"/>
      <c r="B98" s="11" t="s">
        <v>142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2.8759259497413003</v>
      </c>
      <c r="I98" s="41">
        <v>252.45576992890241</v>
      </c>
      <c r="J98" s="41">
        <v>0</v>
      </c>
      <c r="K98" s="41">
        <v>0</v>
      </c>
      <c r="L98" s="41">
        <v>312.2247348262573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6.19727527093E-2</v>
      </c>
      <c r="S98" s="41">
        <v>9.6774193500000005E-5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51.026554179451395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0</v>
      </c>
      <c r="AT98" s="41">
        <v>0</v>
      </c>
      <c r="AU98" s="41">
        <v>0</v>
      </c>
      <c r="AV98" s="41">
        <v>0.16232026928940002</v>
      </c>
      <c r="AW98" s="41">
        <v>169.47721907703161</v>
      </c>
      <c r="AX98" s="41">
        <v>0</v>
      </c>
      <c r="AY98" s="41">
        <v>0</v>
      </c>
      <c r="AZ98" s="41">
        <v>1.8405416429994002</v>
      </c>
      <c r="BA98" s="41">
        <v>0</v>
      </c>
      <c r="BB98" s="41">
        <v>0</v>
      </c>
      <c r="BC98" s="41">
        <v>0</v>
      </c>
      <c r="BD98" s="41">
        <v>0</v>
      </c>
      <c r="BE98" s="41">
        <v>0</v>
      </c>
      <c r="BF98" s="41">
        <v>7.5634617417000005E-3</v>
      </c>
      <c r="BG98" s="41">
        <v>0</v>
      </c>
      <c r="BH98" s="41">
        <v>0</v>
      </c>
      <c r="BI98" s="41">
        <v>0</v>
      </c>
      <c r="BJ98" s="41">
        <v>9.4628022579999998E-4</v>
      </c>
      <c r="BK98" s="42">
        <f t="shared" si="4"/>
        <v>790.13364514254295</v>
      </c>
    </row>
    <row r="99" spans="1:63">
      <c r="A99" s="6"/>
      <c r="B99" s="11" t="s">
        <v>143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4.4671563192799996E-2</v>
      </c>
      <c r="I99" s="41">
        <v>396.95392737783732</v>
      </c>
      <c r="J99" s="41">
        <v>0</v>
      </c>
      <c r="K99" s="41">
        <v>0</v>
      </c>
      <c r="L99" s="41">
        <v>33.513176165612599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8.1918343225000009E-3</v>
      </c>
      <c r="S99" s="41">
        <v>114.7623709863222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6.1485938741900004E-2</v>
      </c>
      <c r="AC99" s="41">
        <v>0.86306991822580004</v>
      </c>
      <c r="AD99" s="41">
        <v>0</v>
      </c>
      <c r="AE99" s="41">
        <v>0</v>
      </c>
      <c r="AF99" s="41">
        <v>22.631417853096401</v>
      </c>
      <c r="AG99" s="41">
        <v>0</v>
      </c>
      <c r="AH99" s="41">
        <v>0</v>
      </c>
      <c r="AI99" s="41">
        <v>0</v>
      </c>
      <c r="AJ99" s="41">
        <v>0</v>
      </c>
      <c r="AK99" s="41">
        <v>0</v>
      </c>
      <c r="AL99" s="41">
        <v>0</v>
      </c>
      <c r="AM99" s="41">
        <v>0</v>
      </c>
      <c r="AN99" s="41">
        <v>0</v>
      </c>
      <c r="AO99" s="41">
        <v>0</v>
      </c>
      <c r="AP99" s="41">
        <v>0.24979753309670003</v>
      </c>
      <c r="AQ99" s="41">
        <v>0</v>
      </c>
      <c r="AR99" s="41">
        <v>0</v>
      </c>
      <c r="AS99" s="41">
        <v>0</v>
      </c>
      <c r="AT99" s="41">
        <v>0</v>
      </c>
      <c r="AU99" s="41">
        <v>0</v>
      </c>
      <c r="AV99" s="41">
        <v>4.6359828264989007</v>
      </c>
      <c r="AW99" s="41">
        <v>184.92237544841578</v>
      </c>
      <c r="AX99" s="41">
        <v>0</v>
      </c>
      <c r="AY99" s="41">
        <v>0</v>
      </c>
      <c r="AZ99" s="41">
        <v>178.51770396963408</v>
      </c>
      <c r="BA99" s="41">
        <v>0</v>
      </c>
      <c r="BB99" s="41">
        <v>0</v>
      </c>
      <c r="BC99" s="41">
        <v>0</v>
      </c>
      <c r="BD99" s="41">
        <v>0</v>
      </c>
      <c r="BE99" s="41">
        <v>0</v>
      </c>
      <c r="BF99" s="41">
        <v>1.0837560627393998</v>
      </c>
      <c r="BG99" s="41">
        <v>1.5057557722580002</v>
      </c>
      <c r="BH99" s="41">
        <v>0</v>
      </c>
      <c r="BI99" s="41">
        <v>0</v>
      </c>
      <c r="BJ99" s="41">
        <v>3.2349224999673001</v>
      </c>
      <c r="BK99" s="42">
        <f t="shared" si="4"/>
        <v>942.98860574996195</v>
      </c>
    </row>
    <row r="100" spans="1:63">
      <c r="A100" s="6"/>
      <c r="B100" s="11" t="s">
        <v>144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0.54911298893409988</v>
      </c>
      <c r="I100" s="41">
        <v>511.78083134993324</v>
      </c>
      <c r="J100" s="41">
        <v>0</v>
      </c>
      <c r="K100" s="41">
        <v>0</v>
      </c>
      <c r="L100" s="41">
        <v>49.377486761062499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2.1594693548200001E-2</v>
      </c>
      <c r="S100" s="41">
        <v>195.906191562354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3.3088552997090996</v>
      </c>
      <c r="AC100" s="41">
        <v>9.7031564032899009</v>
      </c>
      <c r="AD100" s="41">
        <v>0</v>
      </c>
      <c r="AE100" s="41">
        <v>0</v>
      </c>
      <c r="AF100" s="41">
        <v>48.178743467158903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2.6312788835483003</v>
      </c>
      <c r="AN100" s="41">
        <v>0</v>
      </c>
      <c r="AO100" s="41">
        <v>0</v>
      </c>
      <c r="AP100" s="41">
        <v>0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15.235779285491999</v>
      </c>
      <c r="AW100" s="41">
        <v>412.37074777050515</v>
      </c>
      <c r="AX100" s="41">
        <v>0</v>
      </c>
      <c r="AY100" s="41">
        <v>0</v>
      </c>
      <c r="AZ100" s="41">
        <v>606.21137121742481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1">
        <v>1.3302511204166001</v>
      </c>
      <c r="BG100" s="41">
        <v>162.46284203525647</v>
      </c>
      <c r="BH100" s="41">
        <v>0</v>
      </c>
      <c r="BI100" s="41">
        <v>0</v>
      </c>
      <c r="BJ100" s="41">
        <v>12.273530816384898</v>
      </c>
      <c r="BK100" s="42">
        <f t="shared" si="4"/>
        <v>2031.341773655018</v>
      </c>
    </row>
    <row r="101" spans="1:63">
      <c r="A101" s="6"/>
      <c r="B101" s="11" t="s">
        <v>145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0.19165507335399998</v>
      </c>
      <c r="I101" s="41">
        <v>237.44151244286991</v>
      </c>
      <c r="J101" s="41">
        <v>0</v>
      </c>
      <c r="K101" s="41">
        <v>0</v>
      </c>
      <c r="L101" s="41">
        <v>14.0153843998702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1.8664505483E-3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23.926747607774004</v>
      </c>
      <c r="AD101" s="41">
        <v>0</v>
      </c>
      <c r="AE101" s="41">
        <v>0</v>
      </c>
      <c r="AF101" s="41">
        <v>35.640631909934797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0</v>
      </c>
      <c r="AU101" s="41">
        <v>0</v>
      </c>
      <c r="AV101" s="41">
        <v>0.38170157335379995</v>
      </c>
      <c r="AW101" s="41">
        <v>298.75707955609431</v>
      </c>
      <c r="AX101" s="41">
        <v>0</v>
      </c>
      <c r="AY101" s="41">
        <v>0</v>
      </c>
      <c r="AZ101" s="41">
        <v>30.622618917577604</v>
      </c>
      <c r="BA101" s="41">
        <v>0</v>
      </c>
      <c r="BB101" s="41">
        <v>0</v>
      </c>
      <c r="BC101" s="41">
        <v>0</v>
      </c>
      <c r="BD101" s="41">
        <v>0</v>
      </c>
      <c r="BE101" s="41">
        <v>0</v>
      </c>
      <c r="BF101" s="41">
        <v>3.5505146612700003E-2</v>
      </c>
      <c r="BG101" s="41">
        <v>131.00530597758001</v>
      </c>
      <c r="BH101" s="41">
        <v>0</v>
      </c>
      <c r="BI101" s="41">
        <v>0</v>
      </c>
      <c r="BJ101" s="41">
        <v>0</v>
      </c>
      <c r="BK101" s="42">
        <f t="shared" si="4"/>
        <v>772.02000905556952</v>
      </c>
    </row>
    <row r="102" spans="1:63">
      <c r="A102" s="6"/>
      <c r="B102" s="11" t="s">
        <v>146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2.6919283961237994</v>
      </c>
      <c r="I102" s="41">
        <v>1617.9395869025768</v>
      </c>
      <c r="J102" s="41">
        <v>27.514637487709603</v>
      </c>
      <c r="K102" s="41">
        <v>0</v>
      </c>
      <c r="L102" s="41">
        <v>140.62339043441492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0.62488448457909995</v>
      </c>
      <c r="S102" s="41">
        <v>306.37830993499892</v>
      </c>
      <c r="T102" s="41">
        <v>0</v>
      </c>
      <c r="U102" s="41">
        <v>9.3644741925804986</v>
      </c>
      <c r="V102" s="41">
        <v>4.0583139107094999</v>
      </c>
      <c r="W102" s="41">
        <v>0</v>
      </c>
      <c r="X102" s="41">
        <v>0</v>
      </c>
      <c r="Y102" s="41">
        <v>0</v>
      </c>
      <c r="Z102" s="41">
        <v>0</v>
      </c>
      <c r="AA102" s="41">
        <v>0</v>
      </c>
      <c r="AB102" s="41">
        <v>0.10290967796739998</v>
      </c>
      <c r="AC102" s="41">
        <v>91.902198438611393</v>
      </c>
      <c r="AD102" s="41">
        <v>0</v>
      </c>
      <c r="AE102" s="41">
        <v>0</v>
      </c>
      <c r="AF102" s="41">
        <v>45.890935317352799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2.4691675999700003E-2</v>
      </c>
      <c r="AM102" s="41">
        <v>0</v>
      </c>
      <c r="AN102" s="41">
        <v>0</v>
      </c>
      <c r="AO102" s="41">
        <v>0</v>
      </c>
      <c r="AP102" s="41">
        <v>6.5892735032200001E-2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8.3239174806174958</v>
      </c>
      <c r="AW102" s="41">
        <v>327.4543068156699</v>
      </c>
      <c r="AX102" s="41">
        <v>4.1279981611289998</v>
      </c>
      <c r="AY102" s="41">
        <v>0</v>
      </c>
      <c r="AZ102" s="41">
        <v>130.29833377346691</v>
      </c>
      <c r="BA102" s="41">
        <v>0</v>
      </c>
      <c r="BB102" s="41">
        <v>0</v>
      </c>
      <c r="BC102" s="41">
        <v>0</v>
      </c>
      <c r="BD102" s="41">
        <v>0</v>
      </c>
      <c r="BE102" s="41">
        <v>0</v>
      </c>
      <c r="BF102" s="41">
        <v>2.3999816255704012</v>
      </c>
      <c r="BG102" s="41">
        <v>1.3205763122900001</v>
      </c>
      <c r="BH102" s="41">
        <v>4.4558385051611999</v>
      </c>
      <c r="BI102" s="41">
        <v>0</v>
      </c>
      <c r="BJ102" s="41">
        <v>6.8309041161608004</v>
      </c>
      <c r="BK102" s="42">
        <f t="shared" si="4"/>
        <v>2732.3940103787227</v>
      </c>
    </row>
    <row r="103" spans="1:63" s="18" customFormat="1">
      <c r="A103" s="6"/>
      <c r="B103" s="16" t="s">
        <v>92</v>
      </c>
      <c r="C103" s="48">
        <f>SUM(C92:C102)</f>
        <v>0</v>
      </c>
      <c r="D103" s="48">
        <f t="shared" ref="D103:BJ103" si="5">SUM(D92:D102)</f>
        <v>0.11306218045159999</v>
      </c>
      <c r="E103" s="48">
        <f t="shared" si="5"/>
        <v>0</v>
      </c>
      <c r="F103" s="48">
        <f t="shared" si="5"/>
        <v>0</v>
      </c>
      <c r="G103" s="48">
        <f t="shared" si="5"/>
        <v>0</v>
      </c>
      <c r="H103" s="48">
        <f t="shared" si="5"/>
        <v>7.9956456318873999</v>
      </c>
      <c r="I103" s="48">
        <f t="shared" si="5"/>
        <v>3978.5197349092778</v>
      </c>
      <c r="J103" s="48">
        <f t="shared" si="5"/>
        <v>99.973322066386913</v>
      </c>
      <c r="K103" s="48">
        <f t="shared" si="5"/>
        <v>0</v>
      </c>
      <c r="L103" s="48">
        <f t="shared" si="5"/>
        <v>664.60011685205302</v>
      </c>
      <c r="M103" s="48">
        <f t="shared" si="5"/>
        <v>0</v>
      </c>
      <c r="N103" s="48">
        <f t="shared" si="5"/>
        <v>0</v>
      </c>
      <c r="O103" s="48">
        <f t="shared" si="5"/>
        <v>0</v>
      </c>
      <c r="P103" s="48">
        <f t="shared" si="5"/>
        <v>0</v>
      </c>
      <c r="Q103" s="48">
        <f t="shared" si="5"/>
        <v>0</v>
      </c>
      <c r="R103" s="48">
        <f t="shared" si="5"/>
        <v>1.1390685783831</v>
      </c>
      <c r="S103" s="48">
        <f t="shared" si="5"/>
        <v>773.47552907193267</v>
      </c>
      <c r="T103" s="48">
        <f t="shared" si="5"/>
        <v>0</v>
      </c>
      <c r="U103" s="48">
        <f t="shared" si="5"/>
        <v>18.911943204483698</v>
      </c>
      <c r="V103" s="48">
        <f t="shared" si="5"/>
        <v>4.3999671709674999</v>
      </c>
      <c r="W103" s="48">
        <f t="shared" si="5"/>
        <v>0</v>
      </c>
      <c r="X103" s="48">
        <f t="shared" si="5"/>
        <v>0</v>
      </c>
      <c r="Y103" s="48">
        <f t="shared" si="5"/>
        <v>0</v>
      </c>
      <c r="Z103" s="48">
        <f t="shared" si="5"/>
        <v>0</v>
      </c>
      <c r="AA103" s="48">
        <f t="shared" si="5"/>
        <v>0</v>
      </c>
      <c r="AB103" s="48">
        <f t="shared" si="5"/>
        <v>3.5482718838695995</v>
      </c>
      <c r="AC103" s="48">
        <f t="shared" si="5"/>
        <v>139.48476862325549</v>
      </c>
      <c r="AD103" s="48">
        <f t="shared" si="5"/>
        <v>0</v>
      </c>
      <c r="AE103" s="48">
        <f t="shared" si="5"/>
        <v>0</v>
      </c>
      <c r="AF103" s="48">
        <f t="shared" si="5"/>
        <v>254.58420514828299</v>
      </c>
      <c r="AG103" s="48">
        <f t="shared" si="5"/>
        <v>0</v>
      </c>
      <c r="AH103" s="48">
        <f t="shared" si="5"/>
        <v>0</v>
      </c>
      <c r="AI103" s="48">
        <f t="shared" si="5"/>
        <v>0</v>
      </c>
      <c r="AJ103" s="48">
        <f t="shared" si="5"/>
        <v>0</v>
      </c>
      <c r="AK103" s="48">
        <f t="shared" si="5"/>
        <v>0</v>
      </c>
      <c r="AL103" s="48">
        <f t="shared" si="5"/>
        <v>3.0134963290000004E-2</v>
      </c>
      <c r="AM103" s="48">
        <f t="shared" si="5"/>
        <v>3.1279997196450005</v>
      </c>
      <c r="AN103" s="48">
        <f t="shared" si="5"/>
        <v>0</v>
      </c>
      <c r="AO103" s="48">
        <f t="shared" si="5"/>
        <v>0</v>
      </c>
      <c r="AP103" s="48">
        <f t="shared" si="5"/>
        <v>0.73364931667720001</v>
      </c>
      <c r="AQ103" s="48">
        <f t="shared" si="5"/>
        <v>0</v>
      </c>
      <c r="AR103" s="48">
        <f t="shared" si="5"/>
        <v>0</v>
      </c>
      <c r="AS103" s="48">
        <f t="shared" si="5"/>
        <v>0</v>
      </c>
      <c r="AT103" s="48">
        <f t="shared" si="5"/>
        <v>0</v>
      </c>
      <c r="AU103" s="48">
        <f t="shared" si="5"/>
        <v>0</v>
      </c>
      <c r="AV103" s="48">
        <f t="shared" si="5"/>
        <v>42.91400527158779</v>
      </c>
      <c r="AW103" s="48">
        <f t="shared" si="5"/>
        <v>2284.1817333403487</v>
      </c>
      <c r="AX103" s="48">
        <f t="shared" si="5"/>
        <v>5.5688445999031</v>
      </c>
      <c r="AY103" s="48">
        <f t="shared" si="5"/>
        <v>0</v>
      </c>
      <c r="AZ103" s="48">
        <f t="shared" si="5"/>
        <v>1244.9903370349318</v>
      </c>
      <c r="BA103" s="48">
        <f t="shared" si="5"/>
        <v>0</v>
      </c>
      <c r="BB103" s="48">
        <f t="shared" si="5"/>
        <v>0</v>
      </c>
      <c r="BC103" s="48">
        <f t="shared" si="5"/>
        <v>0</v>
      </c>
      <c r="BD103" s="48">
        <f t="shared" si="5"/>
        <v>0</v>
      </c>
      <c r="BE103" s="48">
        <f t="shared" si="5"/>
        <v>0</v>
      </c>
      <c r="BF103" s="48">
        <f t="shared" si="5"/>
        <v>6.4291618316536017</v>
      </c>
      <c r="BG103" s="48">
        <f t="shared" si="5"/>
        <v>303.18834768148054</v>
      </c>
      <c r="BH103" s="48">
        <f t="shared" si="5"/>
        <v>5.3297741092257001</v>
      </c>
      <c r="BI103" s="48">
        <f t="shared" si="5"/>
        <v>0</v>
      </c>
      <c r="BJ103" s="48">
        <f t="shared" si="5"/>
        <v>26.960381133866001</v>
      </c>
      <c r="BK103" s="43">
        <f>SUM(C103:BJ103)</f>
        <v>9870.2000043238386</v>
      </c>
    </row>
    <row r="104" spans="1:63">
      <c r="A104" s="6"/>
      <c r="B104" s="16" t="s">
        <v>83</v>
      </c>
      <c r="C104" s="44">
        <f t="shared" ref="C104:AH104" si="6">C11+C15+C83+C86+C89+C103</f>
        <v>0</v>
      </c>
      <c r="D104" s="44">
        <f t="shared" si="6"/>
        <v>360.1143206878379</v>
      </c>
      <c r="E104" s="44">
        <f t="shared" si="6"/>
        <v>0</v>
      </c>
      <c r="F104" s="44">
        <f t="shared" si="6"/>
        <v>0</v>
      </c>
      <c r="G104" s="44">
        <f t="shared" si="6"/>
        <v>0</v>
      </c>
      <c r="H104" s="44">
        <f t="shared" si="6"/>
        <v>11.801802355064101</v>
      </c>
      <c r="I104" s="44">
        <f t="shared" si="6"/>
        <v>9978.7580989573235</v>
      </c>
      <c r="J104" s="44">
        <f t="shared" si="6"/>
        <v>1392.2673401577699</v>
      </c>
      <c r="K104" s="44">
        <f t="shared" si="6"/>
        <v>0</v>
      </c>
      <c r="L104" s="44">
        <f t="shared" si="6"/>
        <v>706.88473991278727</v>
      </c>
      <c r="M104" s="44">
        <f t="shared" si="6"/>
        <v>0</v>
      </c>
      <c r="N104" s="44">
        <f t="shared" si="6"/>
        <v>0</v>
      </c>
      <c r="O104" s="44">
        <f t="shared" si="6"/>
        <v>0</v>
      </c>
      <c r="P104" s="44">
        <f t="shared" si="6"/>
        <v>0</v>
      </c>
      <c r="Q104" s="44">
        <f t="shared" si="6"/>
        <v>0</v>
      </c>
      <c r="R104" s="44">
        <f t="shared" si="6"/>
        <v>1.6708765305090001</v>
      </c>
      <c r="S104" s="44">
        <f t="shared" si="6"/>
        <v>909.53440878967388</v>
      </c>
      <c r="T104" s="44">
        <f t="shared" si="6"/>
        <v>4.3103449967417999</v>
      </c>
      <c r="U104" s="44">
        <f t="shared" si="6"/>
        <v>18.911943204483698</v>
      </c>
      <c r="V104" s="44">
        <f t="shared" si="6"/>
        <v>5.6772974003219998</v>
      </c>
      <c r="W104" s="44">
        <f t="shared" si="6"/>
        <v>0</v>
      </c>
      <c r="X104" s="44">
        <f t="shared" si="6"/>
        <v>0</v>
      </c>
      <c r="Y104" s="44">
        <f t="shared" si="6"/>
        <v>0</v>
      </c>
      <c r="Z104" s="44">
        <f t="shared" si="6"/>
        <v>0</v>
      </c>
      <c r="AA104" s="44">
        <f t="shared" si="6"/>
        <v>0</v>
      </c>
      <c r="AB104" s="44">
        <f t="shared" si="6"/>
        <v>3.7680608044172996</v>
      </c>
      <c r="AC104" s="44">
        <f t="shared" si="6"/>
        <v>229.5581245616093</v>
      </c>
      <c r="AD104" s="44">
        <f t="shared" si="6"/>
        <v>0</v>
      </c>
      <c r="AE104" s="44">
        <f t="shared" si="6"/>
        <v>0</v>
      </c>
      <c r="AF104" s="44">
        <f t="shared" si="6"/>
        <v>328.79177315673019</v>
      </c>
      <c r="AG104" s="44">
        <f t="shared" si="6"/>
        <v>0</v>
      </c>
      <c r="AH104" s="44">
        <f t="shared" si="6"/>
        <v>0</v>
      </c>
      <c r="AI104" s="44">
        <f t="shared" ref="AI104:BJ104" si="7">AI11+AI15+AI83+AI86+AI89+AI103</f>
        <v>0</v>
      </c>
      <c r="AJ104" s="44">
        <f t="shared" si="7"/>
        <v>0</v>
      </c>
      <c r="AK104" s="44">
        <f t="shared" si="7"/>
        <v>0</v>
      </c>
      <c r="AL104" s="44">
        <f t="shared" si="7"/>
        <v>5.1359272967400005E-2</v>
      </c>
      <c r="AM104" s="44">
        <f t="shared" si="7"/>
        <v>3.1279997196450005</v>
      </c>
      <c r="AN104" s="44">
        <f t="shared" si="7"/>
        <v>0</v>
      </c>
      <c r="AO104" s="44">
        <f t="shared" si="7"/>
        <v>0</v>
      </c>
      <c r="AP104" s="44">
        <f t="shared" si="7"/>
        <v>1.2353562489351</v>
      </c>
      <c r="AQ104" s="44">
        <f t="shared" si="7"/>
        <v>0</v>
      </c>
      <c r="AR104" s="44">
        <f t="shared" si="7"/>
        <v>-1E-8</v>
      </c>
      <c r="AS104" s="44">
        <f t="shared" si="7"/>
        <v>0</v>
      </c>
      <c r="AT104" s="44">
        <f t="shared" si="7"/>
        <v>0</v>
      </c>
      <c r="AU104" s="44">
        <f t="shared" si="7"/>
        <v>0</v>
      </c>
      <c r="AV104" s="44">
        <f t="shared" si="7"/>
        <v>227.43373492721474</v>
      </c>
      <c r="AW104" s="44">
        <f t="shared" si="7"/>
        <v>4188.2100078091225</v>
      </c>
      <c r="AX104" s="44">
        <f t="shared" si="7"/>
        <v>716.08286634748288</v>
      </c>
      <c r="AY104" s="44">
        <f t="shared" si="7"/>
        <v>0</v>
      </c>
      <c r="AZ104" s="44">
        <f t="shared" si="7"/>
        <v>2898.739719316246</v>
      </c>
      <c r="BA104" s="44">
        <f t="shared" si="7"/>
        <v>0</v>
      </c>
      <c r="BB104" s="44">
        <f t="shared" si="7"/>
        <v>0</v>
      </c>
      <c r="BC104" s="44">
        <f t="shared" si="7"/>
        <v>0</v>
      </c>
      <c r="BD104" s="44">
        <f t="shared" si="7"/>
        <v>0</v>
      </c>
      <c r="BE104" s="44">
        <f t="shared" si="7"/>
        <v>0</v>
      </c>
      <c r="BF104" s="44">
        <f t="shared" si="7"/>
        <v>38.584291402559735</v>
      </c>
      <c r="BG104" s="44">
        <f t="shared" si="7"/>
        <v>671.77370932418785</v>
      </c>
      <c r="BH104" s="44">
        <f t="shared" si="7"/>
        <v>5.3297741092257001</v>
      </c>
      <c r="BI104" s="44">
        <f t="shared" si="7"/>
        <v>0</v>
      </c>
      <c r="BJ104" s="44">
        <f t="shared" si="7"/>
        <v>102.54684177009921</v>
      </c>
      <c r="BK104" s="43">
        <f>BK11+BK15+BK83+BK86+BK89+BK103</f>
        <v>22805.164791752948</v>
      </c>
    </row>
    <row r="105" spans="1:63" ht="3.75" customHeight="1">
      <c r="A105" s="6"/>
      <c r="B105" s="17"/>
      <c r="C105" s="64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6"/>
    </row>
    <row r="106" spans="1:63">
      <c r="A106" s="6" t="s">
        <v>1</v>
      </c>
      <c r="B106" s="7" t="s">
        <v>7</v>
      </c>
      <c r="C106" s="64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6"/>
    </row>
    <row r="107" spans="1:63" s="18" customFormat="1">
      <c r="A107" s="6" t="s">
        <v>79</v>
      </c>
      <c r="B107" s="10" t="s">
        <v>2</v>
      </c>
      <c r="C107" s="69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1"/>
    </row>
    <row r="108" spans="1:63" s="18" customFormat="1">
      <c r="A108" s="6"/>
      <c r="B108" s="11" t="s">
        <v>39</v>
      </c>
      <c r="C108" s="48"/>
      <c r="D108" s="49"/>
      <c r="E108" s="49"/>
      <c r="F108" s="49"/>
      <c r="G108" s="50"/>
      <c r="H108" s="48"/>
      <c r="I108" s="49"/>
      <c r="J108" s="49"/>
      <c r="K108" s="49"/>
      <c r="L108" s="50"/>
      <c r="M108" s="48"/>
      <c r="N108" s="49"/>
      <c r="O108" s="49"/>
      <c r="P108" s="49"/>
      <c r="Q108" s="50"/>
      <c r="R108" s="48"/>
      <c r="S108" s="49"/>
      <c r="T108" s="49"/>
      <c r="U108" s="49"/>
      <c r="V108" s="50"/>
      <c r="W108" s="48"/>
      <c r="X108" s="49"/>
      <c r="Y108" s="49"/>
      <c r="Z108" s="49"/>
      <c r="AA108" s="50"/>
      <c r="AB108" s="48"/>
      <c r="AC108" s="49"/>
      <c r="AD108" s="49"/>
      <c r="AE108" s="49"/>
      <c r="AF108" s="50"/>
      <c r="AG108" s="48"/>
      <c r="AH108" s="49"/>
      <c r="AI108" s="49"/>
      <c r="AJ108" s="49"/>
      <c r="AK108" s="50"/>
      <c r="AL108" s="48"/>
      <c r="AM108" s="49"/>
      <c r="AN108" s="49"/>
      <c r="AO108" s="49"/>
      <c r="AP108" s="50"/>
      <c r="AQ108" s="48"/>
      <c r="AR108" s="49"/>
      <c r="AS108" s="49"/>
      <c r="AT108" s="49"/>
      <c r="AU108" s="50"/>
      <c r="AV108" s="48"/>
      <c r="AW108" s="49"/>
      <c r="AX108" s="49"/>
      <c r="AY108" s="49"/>
      <c r="AZ108" s="50"/>
      <c r="BA108" s="48"/>
      <c r="BB108" s="49"/>
      <c r="BC108" s="49"/>
      <c r="BD108" s="49"/>
      <c r="BE108" s="50"/>
      <c r="BF108" s="48"/>
      <c r="BG108" s="49"/>
      <c r="BH108" s="49"/>
      <c r="BI108" s="49"/>
      <c r="BJ108" s="50"/>
      <c r="BK108" s="43"/>
    </row>
    <row r="109" spans="1:63" s="18" customFormat="1">
      <c r="A109" s="6"/>
      <c r="B109" s="11" t="s">
        <v>147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  <c r="H109" s="41">
        <v>0.21403584225539998</v>
      </c>
      <c r="I109" s="41">
        <v>0.41891264690319996</v>
      </c>
      <c r="J109" s="41">
        <v>0</v>
      </c>
      <c r="K109" s="41">
        <v>0</v>
      </c>
      <c r="L109" s="41">
        <v>5.4490427612699996E-2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2.5361897482500003E-2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5.3082254128400001E-2</v>
      </c>
      <c r="AC109" s="41">
        <v>0</v>
      </c>
      <c r="AD109" s="41">
        <v>0</v>
      </c>
      <c r="AE109" s="41">
        <v>0</v>
      </c>
      <c r="AF109" s="41">
        <v>4.6118393612899995E-2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>
        <v>1.788740322E-4</v>
      </c>
      <c r="AM109" s="41">
        <v>0</v>
      </c>
      <c r="AN109" s="41">
        <v>0</v>
      </c>
      <c r="AO109" s="41">
        <v>0</v>
      </c>
      <c r="AP109" s="41">
        <v>0</v>
      </c>
      <c r="AQ109" s="41">
        <v>0</v>
      </c>
      <c r="AR109" s="41">
        <v>0</v>
      </c>
      <c r="AS109" s="41">
        <v>0</v>
      </c>
      <c r="AT109" s="41">
        <v>0</v>
      </c>
      <c r="AU109" s="41">
        <v>0</v>
      </c>
      <c r="AV109" s="41">
        <v>33.504114536707874</v>
      </c>
      <c r="AW109" s="41">
        <v>4.6171307580199994E-2</v>
      </c>
      <c r="AX109" s="41">
        <v>0</v>
      </c>
      <c r="AY109" s="41">
        <v>0</v>
      </c>
      <c r="AZ109" s="41">
        <v>1.0469106819666001</v>
      </c>
      <c r="BA109" s="41">
        <v>0</v>
      </c>
      <c r="BB109" s="41">
        <v>0</v>
      </c>
      <c r="BC109" s="41">
        <v>0</v>
      </c>
      <c r="BD109" s="41">
        <v>0</v>
      </c>
      <c r="BE109" s="41">
        <v>0</v>
      </c>
      <c r="BF109" s="41">
        <v>9.0002965179386329</v>
      </c>
      <c r="BG109" s="41">
        <v>1.2174464837999999E-3</v>
      </c>
      <c r="BH109" s="41">
        <v>0</v>
      </c>
      <c r="BI109" s="41">
        <v>0</v>
      </c>
      <c r="BJ109" s="41">
        <v>5.0828508322400004E-2</v>
      </c>
      <c r="BK109" s="42">
        <f t="shared" ref="BK109" si="8">SUM(C109:BJ109)</f>
        <v>44.461719335026807</v>
      </c>
    </row>
    <row r="110" spans="1:63" s="18" customFormat="1">
      <c r="A110" s="6"/>
      <c r="B110" s="11" t="s">
        <v>88</v>
      </c>
      <c r="C110" s="48">
        <f>SUM(C109)</f>
        <v>0</v>
      </c>
      <c r="D110" s="48">
        <f t="shared" ref="D110:BK110" si="9">SUM(D109)</f>
        <v>0</v>
      </c>
      <c r="E110" s="48">
        <f t="shared" si="9"/>
        <v>0</v>
      </c>
      <c r="F110" s="48">
        <f t="shared" si="9"/>
        <v>0</v>
      </c>
      <c r="G110" s="48">
        <f t="shared" si="9"/>
        <v>0</v>
      </c>
      <c r="H110" s="48">
        <f t="shared" si="9"/>
        <v>0.21403584225539998</v>
      </c>
      <c r="I110" s="48">
        <f t="shared" si="9"/>
        <v>0.41891264690319996</v>
      </c>
      <c r="J110" s="48">
        <f t="shared" si="9"/>
        <v>0</v>
      </c>
      <c r="K110" s="48">
        <f t="shared" si="9"/>
        <v>0</v>
      </c>
      <c r="L110" s="48">
        <f t="shared" si="9"/>
        <v>5.4490427612699996E-2</v>
      </c>
      <c r="M110" s="48">
        <f t="shared" si="9"/>
        <v>0</v>
      </c>
      <c r="N110" s="48">
        <f t="shared" si="9"/>
        <v>0</v>
      </c>
      <c r="O110" s="48">
        <f t="shared" si="9"/>
        <v>0</v>
      </c>
      <c r="P110" s="48">
        <f t="shared" si="9"/>
        <v>0</v>
      </c>
      <c r="Q110" s="48">
        <f t="shared" si="9"/>
        <v>0</v>
      </c>
      <c r="R110" s="48">
        <f t="shared" si="9"/>
        <v>2.5361897482500003E-2</v>
      </c>
      <c r="S110" s="48">
        <f t="shared" si="9"/>
        <v>0</v>
      </c>
      <c r="T110" s="48">
        <f t="shared" si="9"/>
        <v>0</v>
      </c>
      <c r="U110" s="48">
        <f t="shared" si="9"/>
        <v>0</v>
      </c>
      <c r="V110" s="48">
        <f t="shared" si="9"/>
        <v>0</v>
      </c>
      <c r="W110" s="48">
        <f t="shared" si="9"/>
        <v>0</v>
      </c>
      <c r="X110" s="48">
        <f t="shared" si="9"/>
        <v>0</v>
      </c>
      <c r="Y110" s="48">
        <f t="shared" si="9"/>
        <v>0</v>
      </c>
      <c r="Z110" s="48">
        <f t="shared" si="9"/>
        <v>0</v>
      </c>
      <c r="AA110" s="48">
        <f t="shared" si="9"/>
        <v>0</v>
      </c>
      <c r="AB110" s="48">
        <f t="shared" si="9"/>
        <v>5.3082254128400001E-2</v>
      </c>
      <c r="AC110" s="48">
        <f t="shared" si="9"/>
        <v>0</v>
      </c>
      <c r="AD110" s="48">
        <f t="shared" si="9"/>
        <v>0</v>
      </c>
      <c r="AE110" s="48">
        <f t="shared" si="9"/>
        <v>0</v>
      </c>
      <c r="AF110" s="48">
        <f t="shared" si="9"/>
        <v>4.6118393612899995E-2</v>
      </c>
      <c r="AG110" s="48">
        <f t="shared" si="9"/>
        <v>0</v>
      </c>
      <c r="AH110" s="48">
        <f t="shared" si="9"/>
        <v>0</v>
      </c>
      <c r="AI110" s="48">
        <f t="shared" si="9"/>
        <v>0</v>
      </c>
      <c r="AJ110" s="48">
        <f t="shared" si="9"/>
        <v>0</v>
      </c>
      <c r="AK110" s="48">
        <f t="shared" si="9"/>
        <v>0</v>
      </c>
      <c r="AL110" s="48">
        <f t="shared" si="9"/>
        <v>1.788740322E-4</v>
      </c>
      <c r="AM110" s="48">
        <f t="shared" si="9"/>
        <v>0</v>
      </c>
      <c r="AN110" s="48">
        <f t="shared" si="9"/>
        <v>0</v>
      </c>
      <c r="AO110" s="48">
        <f t="shared" si="9"/>
        <v>0</v>
      </c>
      <c r="AP110" s="48">
        <f t="shared" si="9"/>
        <v>0</v>
      </c>
      <c r="AQ110" s="48">
        <f t="shared" si="9"/>
        <v>0</v>
      </c>
      <c r="AR110" s="48">
        <f t="shared" si="9"/>
        <v>0</v>
      </c>
      <c r="AS110" s="48">
        <f t="shared" si="9"/>
        <v>0</v>
      </c>
      <c r="AT110" s="48">
        <f t="shared" si="9"/>
        <v>0</v>
      </c>
      <c r="AU110" s="48">
        <f t="shared" si="9"/>
        <v>0</v>
      </c>
      <c r="AV110" s="48">
        <f>SUM(AV109)</f>
        <v>33.504114536707874</v>
      </c>
      <c r="AW110" s="48">
        <f t="shared" si="9"/>
        <v>4.6171307580199994E-2</v>
      </c>
      <c r="AX110" s="48">
        <f t="shared" si="9"/>
        <v>0</v>
      </c>
      <c r="AY110" s="48">
        <f t="shared" si="9"/>
        <v>0</v>
      </c>
      <c r="AZ110" s="48">
        <f t="shared" si="9"/>
        <v>1.0469106819666001</v>
      </c>
      <c r="BA110" s="48">
        <f t="shared" si="9"/>
        <v>0</v>
      </c>
      <c r="BB110" s="48">
        <f t="shared" si="9"/>
        <v>0</v>
      </c>
      <c r="BC110" s="48">
        <f t="shared" si="9"/>
        <v>0</v>
      </c>
      <c r="BD110" s="48">
        <f t="shared" si="9"/>
        <v>0</v>
      </c>
      <c r="BE110" s="48">
        <f t="shared" si="9"/>
        <v>0</v>
      </c>
      <c r="BF110" s="48">
        <f t="shared" si="9"/>
        <v>9.0002965179386329</v>
      </c>
      <c r="BG110" s="48">
        <f t="shared" si="9"/>
        <v>1.2174464837999999E-3</v>
      </c>
      <c r="BH110" s="48">
        <f t="shared" si="9"/>
        <v>0</v>
      </c>
      <c r="BI110" s="48">
        <f t="shared" si="9"/>
        <v>0</v>
      </c>
      <c r="BJ110" s="48">
        <f t="shared" si="9"/>
        <v>5.0828508322400004E-2</v>
      </c>
      <c r="BK110" s="43">
        <f t="shared" si="9"/>
        <v>44.461719335026807</v>
      </c>
    </row>
    <row r="111" spans="1:63">
      <c r="A111" s="6" t="s">
        <v>80</v>
      </c>
      <c r="B111" s="10" t="s">
        <v>17</v>
      </c>
      <c r="C111" s="64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6"/>
    </row>
    <row r="112" spans="1:63">
      <c r="A112" s="6"/>
      <c r="B112" s="11" t="s">
        <v>39</v>
      </c>
      <c r="C112" s="44"/>
      <c r="D112" s="41"/>
      <c r="E112" s="41"/>
      <c r="F112" s="41"/>
      <c r="G112" s="33"/>
      <c r="H112" s="44"/>
      <c r="I112" s="41"/>
      <c r="J112" s="41"/>
      <c r="K112" s="41"/>
      <c r="L112" s="33"/>
      <c r="M112" s="44"/>
      <c r="N112" s="41"/>
      <c r="O112" s="41"/>
      <c r="P112" s="41"/>
      <c r="Q112" s="33"/>
      <c r="R112" s="44"/>
      <c r="S112" s="41"/>
      <c r="T112" s="41"/>
      <c r="U112" s="41"/>
      <c r="V112" s="33"/>
      <c r="W112" s="44"/>
      <c r="X112" s="41"/>
      <c r="Y112" s="41"/>
      <c r="Z112" s="41"/>
      <c r="AA112" s="33"/>
      <c r="AB112" s="44"/>
      <c r="AC112" s="41"/>
      <c r="AD112" s="41"/>
      <c r="AE112" s="41"/>
      <c r="AF112" s="33"/>
      <c r="AG112" s="44"/>
      <c r="AH112" s="41"/>
      <c r="AI112" s="41"/>
      <c r="AJ112" s="41"/>
      <c r="AK112" s="33"/>
      <c r="AL112" s="44"/>
      <c r="AM112" s="41"/>
      <c r="AN112" s="41"/>
      <c r="AO112" s="41"/>
      <c r="AP112" s="33"/>
      <c r="AQ112" s="44"/>
      <c r="AR112" s="41"/>
      <c r="AS112" s="41"/>
      <c r="AT112" s="41"/>
      <c r="AU112" s="33"/>
      <c r="AV112" s="44"/>
      <c r="AW112" s="41"/>
      <c r="AX112" s="41"/>
      <c r="AY112" s="41"/>
      <c r="AZ112" s="33"/>
      <c r="BA112" s="44"/>
      <c r="BB112" s="41"/>
      <c r="BC112" s="41"/>
      <c r="BD112" s="41"/>
      <c r="BE112" s="33"/>
      <c r="BF112" s="44"/>
      <c r="BG112" s="41"/>
      <c r="BH112" s="41"/>
      <c r="BI112" s="41"/>
      <c r="BJ112" s="33"/>
      <c r="BK112" s="45"/>
    </row>
    <row r="113" spans="1:63">
      <c r="A113" s="6"/>
      <c r="B113" s="11" t="s">
        <v>148</v>
      </c>
      <c r="C113" s="41">
        <v>0</v>
      </c>
      <c r="D113" s="41">
        <v>0</v>
      </c>
      <c r="E113" s="41">
        <v>0</v>
      </c>
      <c r="F113" s="41">
        <v>0</v>
      </c>
      <c r="G113" s="41">
        <v>0</v>
      </c>
      <c r="H113" s="41">
        <v>1.1234601161145001</v>
      </c>
      <c r="I113" s="41">
        <v>1.6822011556126999</v>
      </c>
      <c r="J113" s="41">
        <v>0</v>
      </c>
      <c r="K113" s="41">
        <v>0</v>
      </c>
      <c r="L113" s="41">
        <v>7.2619896530949992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0.18088860144679997</v>
      </c>
      <c r="S113" s="41">
        <v>0</v>
      </c>
      <c r="T113" s="41">
        <v>0</v>
      </c>
      <c r="U113" s="41">
        <v>0</v>
      </c>
      <c r="V113" s="41">
        <v>2.1213454064500002E-2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0.23435560306379999</v>
      </c>
      <c r="AC113" s="41">
        <v>1.9553310009031</v>
      </c>
      <c r="AD113" s="41">
        <v>0</v>
      </c>
      <c r="AE113" s="41">
        <v>0</v>
      </c>
      <c r="AF113" s="41">
        <v>12.273761928289202</v>
      </c>
      <c r="AG113" s="41">
        <v>0</v>
      </c>
      <c r="AH113" s="41">
        <v>0</v>
      </c>
      <c r="AI113" s="41">
        <v>0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0.1663597925483</v>
      </c>
      <c r="AQ113" s="41">
        <v>0</v>
      </c>
      <c r="AR113" s="41">
        <v>0</v>
      </c>
      <c r="AS113" s="41">
        <v>0</v>
      </c>
      <c r="AT113" s="41">
        <v>0</v>
      </c>
      <c r="AU113" s="41">
        <v>0</v>
      </c>
      <c r="AV113" s="41">
        <v>44.003810682397386</v>
      </c>
      <c r="AW113" s="41">
        <v>4.5678200696102005</v>
      </c>
      <c r="AX113" s="41">
        <v>1.4990193061935</v>
      </c>
      <c r="AY113" s="41">
        <v>0</v>
      </c>
      <c r="AZ113" s="41">
        <v>36.60630754979482</v>
      </c>
      <c r="BA113" s="41">
        <v>0</v>
      </c>
      <c r="BB113" s="41">
        <v>0</v>
      </c>
      <c r="BC113" s="41">
        <v>0</v>
      </c>
      <c r="BD113" s="41">
        <v>0</v>
      </c>
      <c r="BE113" s="41">
        <v>0</v>
      </c>
      <c r="BF113" s="41">
        <v>7.4905412126217952</v>
      </c>
      <c r="BG113" s="41">
        <v>6.22312462898E-2</v>
      </c>
      <c r="BH113" s="41">
        <v>8.8829451600000003E-5</v>
      </c>
      <c r="BI113" s="41">
        <v>0</v>
      </c>
      <c r="BJ113" s="41">
        <v>1.8179625346118</v>
      </c>
      <c r="BK113" s="42">
        <f t="shared" ref="BK113:BK120" si="10">SUM(C113:BJ113)</f>
        <v>120.94734273610879</v>
      </c>
    </row>
    <row r="114" spans="1:63">
      <c r="A114" s="6"/>
      <c r="B114" s="11" t="s">
        <v>164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41">
        <v>2.2154048787728997</v>
      </c>
      <c r="I114" s="41">
        <v>331.32971458274056</v>
      </c>
      <c r="J114" s="41">
        <v>0</v>
      </c>
      <c r="K114" s="41">
        <v>0</v>
      </c>
      <c r="L114" s="41">
        <v>70.255823280224405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2.4688034257699998E-2</v>
      </c>
      <c r="S114" s="41">
        <v>0.10896701893539999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5.0883508386999995E-2</v>
      </c>
      <c r="AC114" s="41">
        <v>0.21672326090319999</v>
      </c>
      <c r="AD114" s="41">
        <v>0</v>
      </c>
      <c r="AE114" s="41">
        <v>0</v>
      </c>
      <c r="AF114" s="41">
        <v>0.64043093719339994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  <c r="AR114" s="41">
        <v>0</v>
      </c>
      <c r="AS114" s="41">
        <v>0</v>
      </c>
      <c r="AT114" s="41">
        <v>0</v>
      </c>
      <c r="AU114" s="41">
        <v>0</v>
      </c>
      <c r="AV114" s="41">
        <v>1.2444337095097004</v>
      </c>
      <c r="AW114" s="41">
        <v>39.22967377857929</v>
      </c>
      <c r="AX114" s="41">
        <v>0</v>
      </c>
      <c r="AY114" s="41">
        <v>0</v>
      </c>
      <c r="AZ114" s="41">
        <v>86.3109369836708</v>
      </c>
      <c r="BA114" s="41">
        <v>0</v>
      </c>
      <c r="BB114" s="41">
        <v>0</v>
      </c>
      <c r="BC114" s="41">
        <v>0</v>
      </c>
      <c r="BD114" s="41">
        <v>0</v>
      </c>
      <c r="BE114" s="41">
        <v>0</v>
      </c>
      <c r="BF114" s="41">
        <v>7.7281424289400005E-2</v>
      </c>
      <c r="BG114" s="41">
        <v>5.2316049420965998</v>
      </c>
      <c r="BH114" s="41">
        <v>0</v>
      </c>
      <c r="BI114" s="41">
        <v>0</v>
      </c>
      <c r="BJ114" s="41">
        <v>3.5881751329672009</v>
      </c>
      <c r="BK114" s="42">
        <f t="shared" si="10"/>
        <v>540.52474147252758</v>
      </c>
    </row>
    <row r="115" spans="1:63">
      <c r="A115" s="6"/>
      <c r="B115" s="11" t="s">
        <v>183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  <c r="H115" s="41">
        <v>0.14274365083769996</v>
      </c>
      <c r="I115" s="41">
        <v>0.37616827570959999</v>
      </c>
      <c r="J115" s="41">
        <v>0</v>
      </c>
      <c r="K115" s="41">
        <v>0</v>
      </c>
      <c r="L115" s="41">
        <v>0.61700473238690012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6.3098225800000004E-4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4.5156155193499997E-2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3.0589816461793964</v>
      </c>
      <c r="AW115" s="41">
        <v>3.6747788011927991</v>
      </c>
      <c r="AX115" s="41">
        <v>0</v>
      </c>
      <c r="AY115" s="41">
        <v>0</v>
      </c>
      <c r="AZ115" s="41">
        <v>21.886270975155302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0.19023314654640003</v>
      </c>
      <c r="BG115" s="41">
        <v>0</v>
      </c>
      <c r="BH115" s="41">
        <v>0</v>
      </c>
      <c r="BI115" s="41">
        <v>0</v>
      </c>
      <c r="BJ115" s="41">
        <v>0.47129418654809996</v>
      </c>
      <c r="BK115" s="42">
        <f t="shared" si="10"/>
        <v>30.463262552007699</v>
      </c>
    </row>
    <row r="116" spans="1:63">
      <c r="A116" s="6"/>
      <c r="B116" s="11" t="s">
        <v>149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0.55370310554190039</v>
      </c>
      <c r="I116" s="41">
        <v>155.64586308770927</v>
      </c>
      <c r="J116" s="41">
        <v>0</v>
      </c>
      <c r="K116" s="41">
        <v>0</v>
      </c>
      <c r="L116" s="41">
        <v>0.61986018958010003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9.5508707319799963E-2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2.58379756773E-2</v>
      </c>
      <c r="AC116" s="41">
        <v>1.4880116814192998</v>
      </c>
      <c r="AD116" s="41">
        <v>0</v>
      </c>
      <c r="AE116" s="41">
        <v>0</v>
      </c>
      <c r="AF116" s="41">
        <v>1.8718120667415998</v>
      </c>
      <c r="AG116" s="41">
        <v>0</v>
      </c>
      <c r="AH116" s="41">
        <v>0</v>
      </c>
      <c r="AI116" s="41">
        <v>0</v>
      </c>
      <c r="AJ116" s="41">
        <v>0</v>
      </c>
      <c r="AK116" s="41">
        <v>0</v>
      </c>
      <c r="AL116" s="41">
        <v>1.160943387E-3</v>
      </c>
      <c r="AM116" s="41">
        <v>0</v>
      </c>
      <c r="AN116" s="41">
        <v>0</v>
      </c>
      <c r="AO116" s="41">
        <v>0</v>
      </c>
      <c r="AP116" s="41">
        <v>0</v>
      </c>
      <c r="AQ116" s="41">
        <v>0</v>
      </c>
      <c r="AR116" s="41">
        <v>0</v>
      </c>
      <c r="AS116" s="41">
        <v>0</v>
      </c>
      <c r="AT116" s="41">
        <v>0</v>
      </c>
      <c r="AU116" s="41">
        <v>0</v>
      </c>
      <c r="AV116" s="41">
        <v>29.331450771786095</v>
      </c>
      <c r="AW116" s="41">
        <v>69.727375068385697</v>
      </c>
      <c r="AX116" s="41">
        <v>0</v>
      </c>
      <c r="AY116" s="41">
        <v>0</v>
      </c>
      <c r="AZ116" s="41">
        <v>4.3304850575786</v>
      </c>
      <c r="BA116" s="41">
        <v>0</v>
      </c>
      <c r="BB116" s="41">
        <v>0</v>
      </c>
      <c r="BC116" s="41">
        <v>0</v>
      </c>
      <c r="BD116" s="41">
        <v>0</v>
      </c>
      <c r="BE116" s="41">
        <v>0</v>
      </c>
      <c r="BF116" s="41">
        <v>6.5597978477583991</v>
      </c>
      <c r="BG116" s="41">
        <v>0.12292312583830001</v>
      </c>
      <c r="BH116" s="41">
        <v>0</v>
      </c>
      <c r="BI116" s="41">
        <v>0</v>
      </c>
      <c r="BJ116" s="41">
        <v>0.1110459952579</v>
      </c>
      <c r="BK116" s="42">
        <f t="shared" si="10"/>
        <v>270.48483562398121</v>
      </c>
    </row>
    <row r="117" spans="1:63">
      <c r="A117" s="6"/>
      <c r="B117" s="11" t="s">
        <v>185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0.10459627380530001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1.3719859418799999E-2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1.3741204838699998E-2</v>
      </c>
      <c r="AM117" s="41">
        <v>0</v>
      </c>
      <c r="AN117" s="41">
        <v>0</v>
      </c>
      <c r="AO117" s="41">
        <v>0</v>
      </c>
      <c r="AP117" s="41">
        <v>0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4.1167878345920048</v>
      </c>
      <c r="AW117" s="41">
        <v>0.32062916129020003</v>
      </c>
      <c r="AX117" s="41">
        <v>0</v>
      </c>
      <c r="AY117" s="41">
        <v>0</v>
      </c>
      <c r="AZ117" s="41">
        <v>16.484998367800415</v>
      </c>
      <c r="BA117" s="41">
        <v>0</v>
      </c>
      <c r="BB117" s="41">
        <v>0</v>
      </c>
      <c r="BC117" s="41">
        <v>0</v>
      </c>
      <c r="BD117" s="41">
        <v>0</v>
      </c>
      <c r="BE117" s="41">
        <v>0</v>
      </c>
      <c r="BF117" s="41">
        <v>0.38777333754400012</v>
      </c>
      <c r="BG117" s="41">
        <v>0</v>
      </c>
      <c r="BH117" s="41">
        <v>0</v>
      </c>
      <c r="BI117" s="41">
        <v>0</v>
      </c>
      <c r="BJ117" s="41">
        <v>4.002344445451099</v>
      </c>
      <c r="BK117" s="42">
        <f t="shared" si="10"/>
        <v>25.444590484740516</v>
      </c>
    </row>
    <row r="118" spans="1:63">
      <c r="A118" s="6"/>
      <c r="B118" s="11" t="s">
        <v>186</v>
      </c>
      <c r="C118" s="41">
        <v>0</v>
      </c>
      <c r="D118" s="41">
        <v>0</v>
      </c>
      <c r="E118" s="41">
        <v>0</v>
      </c>
      <c r="F118" s="41">
        <v>0</v>
      </c>
      <c r="G118" s="41">
        <v>0</v>
      </c>
      <c r="H118" s="41">
        <v>0.10663377051519998</v>
      </c>
      <c r="I118" s="41">
        <v>0</v>
      </c>
      <c r="J118" s="41">
        <v>0</v>
      </c>
      <c r="K118" s="41">
        <v>0</v>
      </c>
      <c r="L118" s="41">
        <v>0.19030787096769999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0.16927885122460001</v>
      </c>
      <c r="S118" s="41">
        <v>0</v>
      </c>
      <c r="T118" s="41">
        <v>0</v>
      </c>
      <c r="U118" s="41">
        <v>0</v>
      </c>
      <c r="V118" s="41">
        <v>0.2093386580644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0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9.8342422446879709</v>
      </c>
      <c r="AW118" s="41">
        <v>1.1168158645157</v>
      </c>
      <c r="AX118" s="41">
        <v>0</v>
      </c>
      <c r="AY118" s="41">
        <v>0</v>
      </c>
      <c r="AZ118" s="41">
        <v>28.512629457792134</v>
      </c>
      <c r="BA118" s="41">
        <v>0</v>
      </c>
      <c r="BB118" s="41">
        <v>0</v>
      </c>
      <c r="BC118" s="41">
        <v>0</v>
      </c>
      <c r="BD118" s="41">
        <v>0</v>
      </c>
      <c r="BE118" s="41">
        <v>0</v>
      </c>
      <c r="BF118" s="41">
        <v>7.4579415628858916</v>
      </c>
      <c r="BG118" s="41">
        <v>0</v>
      </c>
      <c r="BH118" s="41">
        <v>0</v>
      </c>
      <c r="BI118" s="41">
        <v>0</v>
      </c>
      <c r="BJ118" s="41">
        <v>7.2805084838656979</v>
      </c>
      <c r="BK118" s="42">
        <f t="shared" si="10"/>
        <v>54.877696764519293</v>
      </c>
    </row>
    <row r="119" spans="1:63">
      <c r="A119" s="6"/>
      <c r="B119" s="11" t="s">
        <v>187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  <c r="H119" s="41">
        <v>9.17350839669E-2</v>
      </c>
      <c r="I119" s="41">
        <v>0</v>
      </c>
      <c r="J119" s="41">
        <v>0</v>
      </c>
      <c r="K119" s="41">
        <v>0</v>
      </c>
      <c r="L119" s="41">
        <v>9.9820548386999997E-2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8.4847466125999998E-3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2.4420805042420963</v>
      </c>
      <c r="AW119" s="41">
        <v>1.3202425193547001</v>
      </c>
      <c r="AX119" s="41">
        <v>0</v>
      </c>
      <c r="AY119" s="41">
        <v>0</v>
      </c>
      <c r="AZ119" s="41">
        <v>11.783756026319198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0.58295159547940012</v>
      </c>
      <c r="BG119" s="41">
        <v>0</v>
      </c>
      <c r="BH119" s="41">
        <v>0</v>
      </c>
      <c r="BI119" s="41">
        <v>0</v>
      </c>
      <c r="BJ119" s="41">
        <v>0.29779906451589999</v>
      </c>
      <c r="BK119" s="42">
        <f t="shared" si="10"/>
        <v>16.626870088877794</v>
      </c>
    </row>
    <row r="120" spans="1:63">
      <c r="A120" s="6"/>
      <c r="B120" s="11" t="s">
        <v>184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0.17117676135359994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3.7208619676900007E-2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0</v>
      </c>
      <c r="AT120" s="41">
        <v>0</v>
      </c>
      <c r="AU120" s="41">
        <v>0</v>
      </c>
      <c r="AV120" s="41">
        <v>13.192725544472465</v>
      </c>
      <c r="AW120" s="41">
        <v>0.75644083948359997</v>
      </c>
      <c r="AX120" s="41">
        <v>0</v>
      </c>
      <c r="AY120" s="41">
        <v>0</v>
      </c>
      <c r="AZ120" s="41">
        <v>20.805958472991819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41">
        <v>1.567870961368202</v>
      </c>
      <c r="BG120" s="41">
        <v>0.17451631638699999</v>
      </c>
      <c r="BH120" s="41">
        <v>0</v>
      </c>
      <c r="BI120" s="41">
        <v>0</v>
      </c>
      <c r="BJ120" s="41">
        <v>0.17451631638699999</v>
      </c>
      <c r="BK120" s="42">
        <f t="shared" si="10"/>
        <v>36.880413832120581</v>
      </c>
    </row>
    <row r="121" spans="1:63" s="18" customFormat="1">
      <c r="A121" s="6"/>
      <c r="B121" s="16" t="s">
        <v>89</v>
      </c>
      <c r="C121" s="48">
        <f>SUM(C113:C120)</f>
        <v>0</v>
      </c>
      <c r="D121" s="48">
        <f t="shared" ref="D121:BK121" si="11">SUM(D113:D120)</f>
        <v>0</v>
      </c>
      <c r="E121" s="48">
        <f t="shared" si="11"/>
        <v>0</v>
      </c>
      <c r="F121" s="48">
        <f t="shared" si="11"/>
        <v>0</v>
      </c>
      <c r="G121" s="48">
        <f t="shared" si="11"/>
        <v>0</v>
      </c>
      <c r="H121" s="48">
        <f t="shared" si="11"/>
        <v>4.5094536409080002</v>
      </c>
      <c r="I121" s="48">
        <f t="shared" si="11"/>
        <v>489.03394710177213</v>
      </c>
      <c r="J121" s="48">
        <f t="shared" si="11"/>
        <v>0</v>
      </c>
      <c r="K121" s="48">
        <f t="shared" si="11"/>
        <v>0</v>
      </c>
      <c r="L121" s="48">
        <f t="shared" si="11"/>
        <v>79.044806274641104</v>
      </c>
      <c r="M121" s="48">
        <f t="shared" si="11"/>
        <v>0</v>
      </c>
      <c r="N121" s="48">
        <f t="shared" si="11"/>
        <v>0</v>
      </c>
      <c r="O121" s="48">
        <f t="shared" si="11"/>
        <v>0</v>
      </c>
      <c r="P121" s="48">
        <f t="shared" si="11"/>
        <v>0</v>
      </c>
      <c r="Q121" s="48">
        <f t="shared" si="11"/>
        <v>0</v>
      </c>
      <c r="R121" s="48">
        <f t="shared" si="11"/>
        <v>0.53040840221520003</v>
      </c>
      <c r="S121" s="48">
        <f t="shared" si="11"/>
        <v>0.10896701893539999</v>
      </c>
      <c r="T121" s="48">
        <f t="shared" si="11"/>
        <v>0</v>
      </c>
      <c r="U121" s="48">
        <f t="shared" si="11"/>
        <v>0</v>
      </c>
      <c r="V121" s="48">
        <f t="shared" si="11"/>
        <v>0.23055211212890001</v>
      </c>
      <c r="W121" s="48">
        <f t="shared" si="11"/>
        <v>0</v>
      </c>
      <c r="X121" s="48">
        <f t="shared" si="11"/>
        <v>0</v>
      </c>
      <c r="Y121" s="48">
        <f t="shared" si="11"/>
        <v>0</v>
      </c>
      <c r="Z121" s="48">
        <f t="shared" si="11"/>
        <v>0</v>
      </c>
      <c r="AA121" s="48">
        <f t="shared" si="11"/>
        <v>0</v>
      </c>
      <c r="AB121" s="48">
        <f t="shared" si="11"/>
        <v>0.3110770871281</v>
      </c>
      <c r="AC121" s="48">
        <f t="shared" si="11"/>
        <v>3.6600659432255997</v>
      </c>
      <c r="AD121" s="48">
        <f t="shared" si="11"/>
        <v>0</v>
      </c>
      <c r="AE121" s="48">
        <f t="shared" si="11"/>
        <v>0</v>
      </c>
      <c r="AF121" s="48">
        <f t="shared" si="11"/>
        <v>14.831161087417701</v>
      </c>
      <c r="AG121" s="48">
        <f t="shared" si="11"/>
        <v>0</v>
      </c>
      <c r="AH121" s="48">
        <f t="shared" si="11"/>
        <v>0</v>
      </c>
      <c r="AI121" s="48">
        <f t="shared" si="11"/>
        <v>0</v>
      </c>
      <c r="AJ121" s="48">
        <f t="shared" si="11"/>
        <v>0</v>
      </c>
      <c r="AK121" s="48">
        <f t="shared" si="11"/>
        <v>0</v>
      </c>
      <c r="AL121" s="48">
        <f t="shared" si="11"/>
        <v>1.4902148225699997E-2</v>
      </c>
      <c r="AM121" s="48">
        <f t="shared" si="11"/>
        <v>0</v>
      </c>
      <c r="AN121" s="48">
        <f t="shared" si="11"/>
        <v>0</v>
      </c>
      <c r="AO121" s="48">
        <f t="shared" si="11"/>
        <v>0</v>
      </c>
      <c r="AP121" s="48">
        <f t="shared" si="11"/>
        <v>0.1663597925483</v>
      </c>
      <c r="AQ121" s="48">
        <f t="shared" si="11"/>
        <v>0</v>
      </c>
      <c r="AR121" s="48">
        <f t="shared" si="11"/>
        <v>0</v>
      </c>
      <c r="AS121" s="48">
        <f t="shared" si="11"/>
        <v>0</v>
      </c>
      <c r="AT121" s="48">
        <f t="shared" si="11"/>
        <v>0</v>
      </c>
      <c r="AU121" s="48">
        <f t="shared" si="11"/>
        <v>0</v>
      </c>
      <c r="AV121" s="48">
        <f t="shared" si="11"/>
        <v>107.22451293786712</v>
      </c>
      <c r="AW121" s="48">
        <f t="shared" si="11"/>
        <v>120.71377610241218</v>
      </c>
      <c r="AX121" s="48">
        <f t="shared" si="11"/>
        <v>1.4990193061935</v>
      </c>
      <c r="AY121" s="48">
        <f t="shared" si="11"/>
        <v>0</v>
      </c>
      <c r="AZ121" s="48">
        <f t="shared" si="11"/>
        <v>226.72134289110312</v>
      </c>
      <c r="BA121" s="48">
        <f t="shared" si="11"/>
        <v>0</v>
      </c>
      <c r="BB121" s="48">
        <f t="shared" si="11"/>
        <v>0</v>
      </c>
      <c r="BC121" s="48">
        <f t="shared" si="11"/>
        <v>0</v>
      </c>
      <c r="BD121" s="48">
        <f t="shared" si="11"/>
        <v>0</v>
      </c>
      <c r="BE121" s="48">
        <f t="shared" si="11"/>
        <v>0</v>
      </c>
      <c r="BF121" s="48">
        <f t="shared" si="11"/>
        <v>24.314391088493487</v>
      </c>
      <c r="BG121" s="48">
        <f t="shared" si="11"/>
        <v>5.5912756306116993</v>
      </c>
      <c r="BH121" s="48">
        <f t="shared" si="11"/>
        <v>8.8829451600000003E-5</v>
      </c>
      <c r="BI121" s="48">
        <f t="shared" si="11"/>
        <v>0</v>
      </c>
      <c r="BJ121" s="48">
        <f t="shared" si="11"/>
        <v>17.743646159604697</v>
      </c>
      <c r="BK121" s="48">
        <f t="shared" si="11"/>
        <v>1096.2497535548835</v>
      </c>
    </row>
    <row r="122" spans="1:63">
      <c r="A122" s="6"/>
      <c r="B122" s="16" t="s">
        <v>87</v>
      </c>
      <c r="C122" s="44">
        <f t="shared" ref="C122:BK122" si="12">C110+C121</f>
        <v>0</v>
      </c>
      <c r="D122" s="44">
        <f t="shared" si="12"/>
        <v>0</v>
      </c>
      <c r="E122" s="44">
        <f t="shared" si="12"/>
        <v>0</v>
      </c>
      <c r="F122" s="44">
        <f t="shared" si="12"/>
        <v>0</v>
      </c>
      <c r="G122" s="44">
        <f t="shared" si="12"/>
        <v>0</v>
      </c>
      <c r="H122" s="44">
        <f t="shared" si="12"/>
        <v>4.7234894831633998</v>
      </c>
      <c r="I122" s="44">
        <f t="shared" si="12"/>
        <v>489.45285974867534</v>
      </c>
      <c r="J122" s="44">
        <f t="shared" si="12"/>
        <v>0</v>
      </c>
      <c r="K122" s="44">
        <f t="shared" si="12"/>
        <v>0</v>
      </c>
      <c r="L122" s="44">
        <f t="shared" si="12"/>
        <v>79.09929670225381</v>
      </c>
      <c r="M122" s="44">
        <f t="shared" si="12"/>
        <v>0</v>
      </c>
      <c r="N122" s="44">
        <f t="shared" si="12"/>
        <v>0</v>
      </c>
      <c r="O122" s="44">
        <f t="shared" si="12"/>
        <v>0</v>
      </c>
      <c r="P122" s="44">
        <f t="shared" si="12"/>
        <v>0</v>
      </c>
      <c r="Q122" s="44">
        <f t="shared" si="12"/>
        <v>0</v>
      </c>
      <c r="R122" s="44">
        <f t="shared" si="12"/>
        <v>0.55577029969769998</v>
      </c>
      <c r="S122" s="44">
        <f t="shared" si="12"/>
        <v>0.10896701893539999</v>
      </c>
      <c r="T122" s="44">
        <f t="shared" si="12"/>
        <v>0</v>
      </c>
      <c r="U122" s="44">
        <f t="shared" si="12"/>
        <v>0</v>
      </c>
      <c r="V122" s="44">
        <f t="shared" si="12"/>
        <v>0.23055211212890001</v>
      </c>
      <c r="W122" s="44">
        <f t="shared" si="12"/>
        <v>0</v>
      </c>
      <c r="X122" s="44">
        <f t="shared" si="12"/>
        <v>0</v>
      </c>
      <c r="Y122" s="44">
        <f t="shared" si="12"/>
        <v>0</v>
      </c>
      <c r="Z122" s="44">
        <f t="shared" si="12"/>
        <v>0</v>
      </c>
      <c r="AA122" s="44">
        <f t="shared" si="12"/>
        <v>0</v>
      </c>
      <c r="AB122" s="44">
        <f t="shared" si="12"/>
        <v>0.36415934125650001</v>
      </c>
      <c r="AC122" s="44">
        <f t="shared" si="12"/>
        <v>3.6600659432255997</v>
      </c>
      <c r="AD122" s="44">
        <f t="shared" si="12"/>
        <v>0</v>
      </c>
      <c r="AE122" s="44">
        <f t="shared" si="12"/>
        <v>0</v>
      </c>
      <c r="AF122" s="44">
        <f t="shared" si="12"/>
        <v>14.877279481030602</v>
      </c>
      <c r="AG122" s="44">
        <f t="shared" si="12"/>
        <v>0</v>
      </c>
      <c r="AH122" s="44">
        <f t="shared" si="12"/>
        <v>0</v>
      </c>
      <c r="AI122" s="44">
        <f t="shared" si="12"/>
        <v>0</v>
      </c>
      <c r="AJ122" s="44">
        <f t="shared" si="12"/>
        <v>0</v>
      </c>
      <c r="AK122" s="44">
        <f t="shared" si="12"/>
        <v>0</v>
      </c>
      <c r="AL122" s="44">
        <f t="shared" si="12"/>
        <v>1.5081022257899998E-2</v>
      </c>
      <c r="AM122" s="44">
        <f t="shared" si="12"/>
        <v>0</v>
      </c>
      <c r="AN122" s="44">
        <f t="shared" si="12"/>
        <v>0</v>
      </c>
      <c r="AO122" s="44">
        <f t="shared" si="12"/>
        <v>0</v>
      </c>
      <c r="AP122" s="44">
        <f t="shared" si="12"/>
        <v>0.1663597925483</v>
      </c>
      <c r="AQ122" s="44">
        <f t="shared" si="12"/>
        <v>0</v>
      </c>
      <c r="AR122" s="44">
        <f t="shared" si="12"/>
        <v>0</v>
      </c>
      <c r="AS122" s="44">
        <f t="shared" si="12"/>
        <v>0</v>
      </c>
      <c r="AT122" s="44">
        <f t="shared" si="12"/>
        <v>0</v>
      </c>
      <c r="AU122" s="44">
        <f t="shared" si="12"/>
        <v>0</v>
      </c>
      <c r="AV122" s="44">
        <f t="shared" si="12"/>
        <v>140.72862747457498</v>
      </c>
      <c r="AW122" s="44">
        <f t="shared" si="12"/>
        <v>120.75994740999238</v>
      </c>
      <c r="AX122" s="44">
        <f t="shared" si="12"/>
        <v>1.4990193061935</v>
      </c>
      <c r="AY122" s="44">
        <f t="shared" si="12"/>
        <v>0</v>
      </c>
      <c r="AZ122" s="44">
        <f t="shared" si="12"/>
        <v>227.76825357306973</v>
      </c>
      <c r="BA122" s="44">
        <f t="shared" si="12"/>
        <v>0</v>
      </c>
      <c r="BB122" s="44">
        <f t="shared" si="12"/>
        <v>0</v>
      </c>
      <c r="BC122" s="44">
        <f t="shared" si="12"/>
        <v>0</v>
      </c>
      <c r="BD122" s="44">
        <f t="shared" si="12"/>
        <v>0</v>
      </c>
      <c r="BE122" s="44">
        <f t="shared" si="12"/>
        <v>0</v>
      </c>
      <c r="BF122" s="44">
        <f t="shared" si="12"/>
        <v>33.314687606432116</v>
      </c>
      <c r="BG122" s="44">
        <f t="shared" si="12"/>
        <v>5.592493077095499</v>
      </c>
      <c r="BH122" s="44">
        <f t="shared" si="12"/>
        <v>8.8829451600000003E-5</v>
      </c>
      <c r="BI122" s="44">
        <f t="shared" si="12"/>
        <v>0</v>
      </c>
      <c r="BJ122" s="44">
        <f t="shared" si="12"/>
        <v>17.794474667927098</v>
      </c>
      <c r="BK122" s="48">
        <f t="shared" si="12"/>
        <v>1140.7114728899103</v>
      </c>
    </row>
    <row r="123" spans="1:63" ht="3" customHeight="1">
      <c r="A123" s="6"/>
      <c r="B123" s="10"/>
      <c r="C123" s="64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6"/>
    </row>
    <row r="124" spans="1:63">
      <c r="A124" s="6" t="s">
        <v>18</v>
      </c>
      <c r="B124" s="7" t="s">
        <v>8</v>
      </c>
      <c r="C124" s="64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6"/>
    </row>
    <row r="125" spans="1:63">
      <c r="A125" s="6" t="s">
        <v>79</v>
      </c>
      <c r="B125" s="10" t="s">
        <v>19</v>
      </c>
      <c r="C125" s="64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6"/>
    </row>
    <row r="126" spans="1:63">
      <c r="A126" s="6"/>
      <c r="B126" s="11" t="s">
        <v>39</v>
      </c>
      <c r="C126" s="44"/>
      <c r="D126" s="41"/>
      <c r="E126" s="41"/>
      <c r="F126" s="41"/>
      <c r="G126" s="33"/>
      <c r="H126" s="44"/>
      <c r="I126" s="41"/>
      <c r="J126" s="41"/>
      <c r="K126" s="41"/>
      <c r="L126" s="33"/>
      <c r="M126" s="44"/>
      <c r="N126" s="41"/>
      <c r="O126" s="41"/>
      <c r="P126" s="41"/>
      <c r="Q126" s="33"/>
      <c r="R126" s="44"/>
      <c r="S126" s="41"/>
      <c r="T126" s="41"/>
      <c r="U126" s="41"/>
      <c r="V126" s="33"/>
      <c r="W126" s="44"/>
      <c r="X126" s="41"/>
      <c r="Y126" s="41"/>
      <c r="Z126" s="41"/>
      <c r="AA126" s="33"/>
      <c r="AB126" s="44"/>
      <c r="AC126" s="41"/>
      <c r="AD126" s="41"/>
      <c r="AE126" s="41"/>
      <c r="AF126" s="33"/>
      <c r="AG126" s="44"/>
      <c r="AH126" s="41"/>
      <c r="AI126" s="41"/>
      <c r="AJ126" s="41"/>
      <c r="AK126" s="33"/>
      <c r="AL126" s="44"/>
      <c r="AM126" s="41"/>
      <c r="AN126" s="41"/>
      <c r="AO126" s="41"/>
      <c r="AP126" s="33"/>
      <c r="AQ126" s="44"/>
      <c r="AR126" s="41"/>
      <c r="AS126" s="41"/>
      <c r="AT126" s="41"/>
      <c r="AU126" s="33"/>
      <c r="AV126" s="44"/>
      <c r="AW126" s="41"/>
      <c r="AX126" s="41"/>
      <c r="AY126" s="41"/>
      <c r="AZ126" s="33"/>
      <c r="BA126" s="44"/>
      <c r="BB126" s="41"/>
      <c r="BC126" s="41"/>
      <c r="BD126" s="41"/>
      <c r="BE126" s="33"/>
      <c r="BF126" s="44"/>
      <c r="BG126" s="41"/>
      <c r="BH126" s="41"/>
      <c r="BI126" s="41"/>
      <c r="BJ126" s="33"/>
      <c r="BK126" s="45"/>
    </row>
    <row r="127" spans="1:63">
      <c r="A127" s="6"/>
      <c r="B127" s="16" t="s">
        <v>86</v>
      </c>
      <c r="C127" s="44"/>
      <c r="D127" s="41"/>
      <c r="E127" s="41"/>
      <c r="F127" s="41"/>
      <c r="G127" s="33"/>
      <c r="H127" s="44"/>
      <c r="I127" s="41"/>
      <c r="J127" s="41"/>
      <c r="K127" s="41"/>
      <c r="L127" s="33"/>
      <c r="M127" s="44"/>
      <c r="N127" s="41"/>
      <c r="O127" s="41"/>
      <c r="P127" s="41"/>
      <c r="Q127" s="33"/>
      <c r="R127" s="44"/>
      <c r="S127" s="41"/>
      <c r="T127" s="41"/>
      <c r="U127" s="41"/>
      <c r="V127" s="33"/>
      <c r="W127" s="44"/>
      <c r="X127" s="41"/>
      <c r="Y127" s="41"/>
      <c r="Z127" s="41"/>
      <c r="AA127" s="33"/>
      <c r="AB127" s="44"/>
      <c r="AC127" s="41"/>
      <c r="AD127" s="41"/>
      <c r="AE127" s="41"/>
      <c r="AF127" s="33"/>
      <c r="AG127" s="44"/>
      <c r="AH127" s="41"/>
      <c r="AI127" s="41"/>
      <c r="AJ127" s="41"/>
      <c r="AK127" s="33"/>
      <c r="AL127" s="44"/>
      <c r="AM127" s="41"/>
      <c r="AN127" s="41"/>
      <c r="AO127" s="41"/>
      <c r="AP127" s="33"/>
      <c r="AQ127" s="44"/>
      <c r="AR127" s="41"/>
      <c r="AS127" s="41"/>
      <c r="AT127" s="41"/>
      <c r="AU127" s="33"/>
      <c r="AV127" s="44"/>
      <c r="AW127" s="41"/>
      <c r="AX127" s="41"/>
      <c r="AY127" s="41"/>
      <c r="AZ127" s="33"/>
      <c r="BA127" s="44"/>
      <c r="BB127" s="41"/>
      <c r="BC127" s="41"/>
      <c r="BD127" s="41"/>
      <c r="BE127" s="33"/>
      <c r="BF127" s="44"/>
      <c r="BG127" s="41"/>
      <c r="BH127" s="41"/>
      <c r="BI127" s="41"/>
      <c r="BJ127" s="33"/>
      <c r="BK127" s="45"/>
    </row>
    <row r="128" spans="1:63" ht="2.25" customHeight="1">
      <c r="A128" s="6"/>
      <c r="B128" s="10"/>
      <c r="C128" s="64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6"/>
    </row>
    <row r="129" spans="1:63">
      <c r="A129" s="6" t="s">
        <v>4</v>
      </c>
      <c r="B129" s="7" t="s">
        <v>9</v>
      </c>
      <c r="C129" s="64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6"/>
    </row>
    <row r="130" spans="1:63">
      <c r="A130" s="6" t="s">
        <v>79</v>
      </c>
      <c r="B130" s="10" t="s">
        <v>20</v>
      </c>
      <c r="C130" s="64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6"/>
    </row>
    <row r="131" spans="1:63">
      <c r="A131" s="6"/>
      <c r="B131" s="11" t="s">
        <v>39</v>
      </c>
      <c r="C131" s="44"/>
      <c r="D131" s="41"/>
      <c r="E131" s="41"/>
      <c r="F131" s="41"/>
      <c r="G131" s="33"/>
      <c r="H131" s="44"/>
      <c r="I131" s="41"/>
      <c r="J131" s="41"/>
      <c r="K131" s="41"/>
      <c r="L131" s="33"/>
      <c r="M131" s="44"/>
      <c r="N131" s="41"/>
      <c r="O131" s="41"/>
      <c r="P131" s="41"/>
      <c r="Q131" s="33"/>
      <c r="R131" s="44"/>
      <c r="S131" s="41"/>
      <c r="T131" s="41"/>
      <c r="U131" s="41"/>
      <c r="V131" s="33"/>
      <c r="W131" s="44"/>
      <c r="X131" s="41"/>
      <c r="Y131" s="41"/>
      <c r="Z131" s="41"/>
      <c r="AA131" s="33"/>
      <c r="AB131" s="44"/>
      <c r="AC131" s="41"/>
      <c r="AD131" s="41"/>
      <c r="AE131" s="41"/>
      <c r="AF131" s="33"/>
      <c r="AG131" s="44"/>
      <c r="AH131" s="41"/>
      <c r="AI131" s="41"/>
      <c r="AJ131" s="41"/>
      <c r="AK131" s="33"/>
      <c r="AL131" s="44"/>
      <c r="AM131" s="41"/>
      <c r="AN131" s="41"/>
      <c r="AO131" s="41"/>
      <c r="AP131" s="33"/>
      <c r="AQ131" s="44"/>
      <c r="AR131" s="41"/>
      <c r="AS131" s="41"/>
      <c r="AT131" s="41"/>
      <c r="AU131" s="33"/>
      <c r="AV131" s="44"/>
      <c r="AW131" s="41"/>
      <c r="AX131" s="41"/>
      <c r="AY131" s="41"/>
      <c r="AZ131" s="33"/>
      <c r="BA131" s="44"/>
      <c r="BB131" s="41"/>
      <c r="BC131" s="41"/>
      <c r="BD131" s="41"/>
      <c r="BE131" s="33"/>
      <c r="BF131" s="44"/>
      <c r="BG131" s="41"/>
      <c r="BH131" s="41"/>
      <c r="BI131" s="41"/>
      <c r="BJ131" s="33"/>
      <c r="BK131" s="45"/>
    </row>
    <row r="132" spans="1:63" s="18" customFormat="1">
      <c r="A132" s="6"/>
      <c r="B132" s="16" t="s">
        <v>88</v>
      </c>
      <c r="C132" s="48"/>
      <c r="D132" s="49"/>
      <c r="E132" s="49"/>
      <c r="F132" s="49"/>
      <c r="G132" s="50"/>
      <c r="H132" s="48"/>
      <c r="I132" s="49"/>
      <c r="J132" s="49"/>
      <c r="K132" s="49"/>
      <c r="L132" s="50"/>
      <c r="M132" s="48"/>
      <c r="N132" s="49"/>
      <c r="O132" s="49"/>
      <c r="P132" s="49"/>
      <c r="Q132" s="50"/>
      <c r="R132" s="48"/>
      <c r="S132" s="49"/>
      <c r="T132" s="49"/>
      <c r="U132" s="49"/>
      <c r="V132" s="50"/>
      <c r="W132" s="48"/>
      <c r="X132" s="49"/>
      <c r="Y132" s="49"/>
      <c r="Z132" s="49"/>
      <c r="AA132" s="50"/>
      <c r="AB132" s="48"/>
      <c r="AC132" s="49"/>
      <c r="AD132" s="49"/>
      <c r="AE132" s="49"/>
      <c r="AF132" s="50"/>
      <c r="AG132" s="48"/>
      <c r="AH132" s="49"/>
      <c r="AI132" s="49"/>
      <c r="AJ132" s="49"/>
      <c r="AK132" s="50"/>
      <c r="AL132" s="48"/>
      <c r="AM132" s="49"/>
      <c r="AN132" s="49"/>
      <c r="AO132" s="49"/>
      <c r="AP132" s="50"/>
      <c r="AQ132" s="48"/>
      <c r="AR132" s="49"/>
      <c r="AS132" s="49"/>
      <c r="AT132" s="49"/>
      <c r="AU132" s="50"/>
      <c r="AV132" s="48"/>
      <c r="AW132" s="49"/>
      <c r="AX132" s="49"/>
      <c r="AY132" s="49"/>
      <c r="AZ132" s="50"/>
      <c r="BA132" s="48"/>
      <c r="BB132" s="49"/>
      <c r="BC132" s="49"/>
      <c r="BD132" s="49"/>
      <c r="BE132" s="50"/>
      <c r="BF132" s="48"/>
      <c r="BG132" s="49"/>
      <c r="BH132" s="49"/>
      <c r="BI132" s="49"/>
      <c r="BJ132" s="50"/>
      <c r="BK132" s="43"/>
    </row>
    <row r="133" spans="1:63">
      <c r="A133" s="6" t="s">
        <v>80</v>
      </c>
      <c r="B133" s="10" t="s">
        <v>21</v>
      </c>
      <c r="C133" s="64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6"/>
    </row>
    <row r="134" spans="1:63">
      <c r="A134" s="6"/>
      <c r="B134" s="11" t="s">
        <v>39</v>
      </c>
      <c r="C134" s="44"/>
      <c r="D134" s="41"/>
      <c r="E134" s="41"/>
      <c r="F134" s="41"/>
      <c r="G134" s="33"/>
      <c r="H134" s="44"/>
      <c r="I134" s="41"/>
      <c r="J134" s="41"/>
      <c r="K134" s="41"/>
      <c r="L134" s="33"/>
      <c r="M134" s="44"/>
      <c r="N134" s="41"/>
      <c r="O134" s="41"/>
      <c r="P134" s="41"/>
      <c r="Q134" s="33"/>
      <c r="R134" s="44"/>
      <c r="S134" s="41"/>
      <c r="T134" s="41"/>
      <c r="U134" s="41"/>
      <c r="V134" s="33"/>
      <c r="W134" s="44"/>
      <c r="X134" s="41"/>
      <c r="Y134" s="41"/>
      <c r="Z134" s="41"/>
      <c r="AA134" s="33"/>
      <c r="AB134" s="44"/>
      <c r="AC134" s="41"/>
      <c r="AD134" s="41"/>
      <c r="AE134" s="41"/>
      <c r="AF134" s="33"/>
      <c r="AG134" s="44"/>
      <c r="AH134" s="41"/>
      <c r="AI134" s="41"/>
      <c r="AJ134" s="41"/>
      <c r="AK134" s="33"/>
      <c r="AL134" s="44"/>
      <c r="AM134" s="41"/>
      <c r="AN134" s="41"/>
      <c r="AO134" s="41"/>
      <c r="AP134" s="33"/>
      <c r="AQ134" s="44"/>
      <c r="AR134" s="41"/>
      <c r="AS134" s="41"/>
      <c r="AT134" s="41"/>
      <c r="AU134" s="33"/>
      <c r="AV134" s="44"/>
      <c r="AW134" s="41"/>
      <c r="AX134" s="41"/>
      <c r="AY134" s="41"/>
      <c r="AZ134" s="33"/>
      <c r="BA134" s="44"/>
      <c r="BB134" s="41"/>
      <c r="BC134" s="41"/>
      <c r="BD134" s="41"/>
      <c r="BE134" s="33"/>
      <c r="BF134" s="44"/>
      <c r="BG134" s="41"/>
      <c r="BH134" s="41"/>
      <c r="BI134" s="41"/>
      <c r="BJ134" s="33"/>
      <c r="BK134" s="45"/>
    </row>
    <row r="135" spans="1:63" s="18" customFormat="1">
      <c r="A135" s="6"/>
      <c r="B135" s="16" t="s">
        <v>89</v>
      </c>
      <c r="C135" s="48"/>
      <c r="D135" s="49"/>
      <c r="E135" s="49"/>
      <c r="F135" s="49"/>
      <c r="G135" s="50"/>
      <c r="H135" s="48"/>
      <c r="I135" s="49"/>
      <c r="J135" s="49"/>
      <c r="K135" s="49"/>
      <c r="L135" s="50"/>
      <c r="M135" s="48"/>
      <c r="N135" s="49"/>
      <c r="O135" s="49"/>
      <c r="P135" s="49"/>
      <c r="Q135" s="50"/>
      <c r="R135" s="48"/>
      <c r="S135" s="49"/>
      <c r="T135" s="49"/>
      <c r="U135" s="49"/>
      <c r="V135" s="50"/>
      <c r="W135" s="48"/>
      <c r="X135" s="49"/>
      <c r="Y135" s="49"/>
      <c r="Z135" s="49"/>
      <c r="AA135" s="50"/>
      <c r="AB135" s="48"/>
      <c r="AC135" s="49"/>
      <c r="AD135" s="49"/>
      <c r="AE135" s="49"/>
      <c r="AF135" s="50"/>
      <c r="AG135" s="48"/>
      <c r="AH135" s="49"/>
      <c r="AI135" s="49"/>
      <c r="AJ135" s="49"/>
      <c r="AK135" s="50"/>
      <c r="AL135" s="48"/>
      <c r="AM135" s="49"/>
      <c r="AN135" s="49"/>
      <c r="AO135" s="49"/>
      <c r="AP135" s="50"/>
      <c r="AQ135" s="48"/>
      <c r="AR135" s="49"/>
      <c r="AS135" s="49"/>
      <c r="AT135" s="49"/>
      <c r="AU135" s="50"/>
      <c r="AV135" s="48"/>
      <c r="AW135" s="49"/>
      <c r="AX135" s="49"/>
      <c r="AY135" s="49"/>
      <c r="AZ135" s="50"/>
      <c r="BA135" s="48"/>
      <c r="BB135" s="49"/>
      <c r="BC135" s="49"/>
      <c r="BD135" s="49"/>
      <c r="BE135" s="50"/>
      <c r="BF135" s="48"/>
      <c r="BG135" s="49"/>
      <c r="BH135" s="49"/>
      <c r="BI135" s="49"/>
      <c r="BJ135" s="50"/>
      <c r="BK135" s="43"/>
    </row>
    <row r="136" spans="1:63">
      <c r="A136" s="6"/>
      <c r="B136" s="16" t="s">
        <v>87</v>
      </c>
      <c r="C136" s="44"/>
      <c r="D136" s="41"/>
      <c r="E136" s="41"/>
      <c r="F136" s="41"/>
      <c r="G136" s="33"/>
      <c r="H136" s="44"/>
      <c r="I136" s="41"/>
      <c r="J136" s="41"/>
      <c r="K136" s="41"/>
      <c r="L136" s="33"/>
      <c r="M136" s="44"/>
      <c r="N136" s="41"/>
      <c r="O136" s="41"/>
      <c r="P136" s="41"/>
      <c r="Q136" s="33"/>
      <c r="R136" s="44"/>
      <c r="S136" s="41"/>
      <c r="T136" s="41"/>
      <c r="U136" s="41"/>
      <c r="V136" s="33"/>
      <c r="W136" s="44"/>
      <c r="X136" s="41"/>
      <c r="Y136" s="41"/>
      <c r="Z136" s="41"/>
      <c r="AA136" s="33"/>
      <c r="AB136" s="44"/>
      <c r="AC136" s="41"/>
      <c r="AD136" s="41"/>
      <c r="AE136" s="41"/>
      <c r="AF136" s="33"/>
      <c r="AG136" s="44"/>
      <c r="AH136" s="41"/>
      <c r="AI136" s="41"/>
      <c r="AJ136" s="41"/>
      <c r="AK136" s="33"/>
      <c r="AL136" s="44"/>
      <c r="AM136" s="41"/>
      <c r="AN136" s="41"/>
      <c r="AO136" s="41"/>
      <c r="AP136" s="33"/>
      <c r="AQ136" s="44"/>
      <c r="AR136" s="41"/>
      <c r="AS136" s="41"/>
      <c r="AT136" s="41"/>
      <c r="AU136" s="33"/>
      <c r="AV136" s="44"/>
      <c r="AW136" s="41"/>
      <c r="AX136" s="41"/>
      <c r="AY136" s="41"/>
      <c r="AZ136" s="33"/>
      <c r="BA136" s="44"/>
      <c r="BB136" s="41"/>
      <c r="BC136" s="41"/>
      <c r="BD136" s="41"/>
      <c r="BE136" s="33"/>
      <c r="BF136" s="44"/>
      <c r="BG136" s="41"/>
      <c r="BH136" s="41"/>
      <c r="BI136" s="41"/>
      <c r="BJ136" s="33"/>
      <c r="BK136" s="45"/>
    </row>
    <row r="137" spans="1:63" ht="4.5" customHeight="1">
      <c r="A137" s="6"/>
      <c r="B137" s="10"/>
      <c r="C137" s="64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6"/>
    </row>
    <row r="138" spans="1:63">
      <c r="A138" s="6" t="s">
        <v>22</v>
      </c>
      <c r="B138" s="7" t="s">
        <v>23</v>
      </c>
      <c r="C138" s="64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6"/>
    </row>
    <row r="139" spans="1:63">
      <c r="A139" s="6" t="s">
        <v>79</v>
      </c>
      <c r="B139" s="10" t="s">
        <v>24</v>
      </c>
      <c r="C139" s="64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6"/>
    </row>
    <row r="140" spans="1:63">
      <c r="A140" s="6"/>
      <c r="B140" s="11" t="s">
        <v>39</v>
      </c>
      <c r="C140" s="44"/>
      <c r="D140" s="41"/>
      <c r="E140" s="41"/>
      <c r="F140" s="41"/>
      <c r="G140" s="33"/>
      <c r="H140" s="44"/>
      <c r="I140" s="41"/>
      <c r="J140" s="41"/>
      <c r="K140" s="41"/>
      <c r="L140" s="33"/>
      <c r="M140" s="44"/>
      <c r="N140" s="41"/>
      <c r="O140" s="41"/>
      <c r="P140" s="41"/>
      <c r="Q140" s="33"/>
      <c r="R140" s="44"/>
      <c r="S140" s="41"/>
      <c r="T140" s="41"/>
      <c r="U140" s="41"/>
      <c r="V140" s="33"/>
      <c r="W140" s="44"/>
      <c r="X140" s="41"/>
      <c r="Y140" s="41"/>
      <c r="Z140" s="41"/>
      <c r="AA140" s="33"/>
      <c r="AB140" s="44"/>
      <c r="AC140" s="41"/>
      <c r="AD140" s="41"/>
      <c r="AE140" s="41"/>
      <c r="AF140" s="33"/>
      <c r="AG140" s="44"/>
      <c r="AH140" s="41"/>
      <c r="AI140" s="41"/>
      <c r="AJ140" s="41"/>
      <c r="AK140" s="33"/>
      <c r="AL140" s="44"/>
      <c r="AM140" s="41"/>
      <c r="AN140" s="41"/>
      <c r="AO140" s="41"/>
      <c r="AP140" s="33"/>
      <c r="AQ140" s="44"/>
      <c r="AR140" s="41"/>
      <c r="AS140" s="41"/>
      <c r="AT140" s="41"/>
      <c r="AU140" s="33"/>
      <c r="AV140" s="44"/>
      <c r="AW140" s="41"/>
      <c r="AX140" s="41"/>
      <c r="AY140" s="41"/>
      <c r="AZ140" s="33"/>
      <c r="BA140" s="44"/>
      <c r="BB140" s="41"/>
      <c r="BC140" s="41"/>
      <c r="BD140" s="41"/>
      <c r="BE140" s="33"/>
      <c r="BF140" s="44"/>
      <c r="BG140" s="41"/>
      <c r="BH140" s="41"/>
      <c r="BI140" s="41"/>
      <c r="BJ140" s="33"/>
      <c r="BK140" s="45"/>
    </row>
    <row r="141" spans="1:63">
      <c r="A141" s="6"/>
      <c r="B141" s="11" t="s">
        <v>150</v>
      </c>
      <c r="C141" s="41">
        <v>0</v>
      </c>
      <c r="D141" s="41">
        <v>0</v>
      </c>
      <c r="E141" s="41">
        <v>0</v>
      </c>
      <c r="F141" s="41">
        <v>0</v>
      </c>
      <c r="G141" s="41">
        <v>0</v>
      </c>
      <c r="H141" s="41">
        <v>0.15872323970840002</v>
      </c>
      <c r="I141" s="41">
        <v>0.43263532948380001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2.1667978934900002E-2</v>
      </c>
      <c r="S141" s="41">
        <v>0</v>
      </c>
      <c r="T141" s="41">
        <v>0</v>
      </c>
      <c r="U141" s="41">
        <v>0</v>
      </c>
      <c r="V141" s="41">
        <v>1.0227665741799999E-2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0.50911494890069997</v>
      </c>
      <c r="AC141" s="41">
        <v>0.32040790238700001</v>
      </c>
      <c r="AD141" s="41">
        <v>0</v>
      </c>
      <c r="AE141" s="41">
        <v>0</v>
      </c>
      <c r="AF141" s="41">
        <v>0.96925896829000013</v>
      </c>
      <c r="AG141" s="41">
        <v>0</v>
      </c>
      <c r="AH141" s="41">
        <v>0</v>
      </c>
      <c r="AI141" s="41">
        <v>0</v>
      </c>
      <c r="AJ141" s="41">
        <v>0</v>
      </c>
      <c r="AK141" s="41">
        <v>0</v>
      </c>
      <c r="AL141" s="41">
        <v>4.3993924322500003E-2</v>
      </c>
      <c r="AM141" s="41">
        <v>0</v>
      </c>
      <c r="AN141" s="41">
        <v>0</v>
      </c>
      <c r="AO141" s="41">
        <v>0</v>
      </c>
      <c r="AP141" s="41">
        <v>3.1936190032199996E-2</v>
      </c>
      <c r="AQ141" s="41">
        <v>0</v>
      </c>
      <c r="AR141" s="41">
        <v>0</v>
      </c>
      <c r="AS141" s="41">
        <v>0</v>
      </c>
      <c r="AT141" s="41">
        <v>0</v>
      </c>
      <c r="AU141" s="41">
        <v>0</v>
      </c>
      <c r="AV141" s="41">
        <v>9.0855021723428031</v>
      </c>
      <c r="AW141" s="41">
        <v>0.63819943812870006</v>
      </c>
      <c r="AX141" s="41">
        <v>0</v>
      </c>
      <c r="AY141" s="41">
        <v>0</v>
      </c>
      <c r="AZ141" s="41">
        <v>16.379241370701905</v>
      </c>
      <c r="BA141" s="41">
        <v>0</v>
      </c>
      <c r="BB141" s="41">
        <v>0</v>
      </c>
      <c r="BC141" s="41">
        <v>0</v>
      </c>
      <c r="BD141" s="41">
        <v>0</v>
      </c>
      <c r="BE141" s="41">
        <v>0</v>
      </c>
      <c r="BF141" s="41">
        <v>0.74938406679690017</v>
      </c>
      <c r="BG141" s="41">
        <v>1.5624278053545999</v>
      </c>
      <c r="BH141" s="41">
        <v>0</v>
      </c>
      <c r="BI141" s="41">
        <v>0</v>
      </c>
      <c r="BJ141" s="41">
        <v>0.75929319974140008</v>
      </c>
      <c r="BK141" s="42">
        <f t="shared" ref="BK141:BK142" si="13">SUM(C141:BJ141)</f>
        <v>31.672014200867604</v>
      </c>
    </row>
    <row r="142" spans="1:63">
      <c r="A142" s="6"/>
      <c r="B142" s="11" t="s">
        <v>151</v>
      </c>
      <c r="C142" s="41">
        <v>0</v>
      </c>
      <c r="D142" s="41">
        <v>0</v>
      </c>
      <c r="E142" s="41">
        <v>0</v>
      </c>
      <c r="F142" s="41">
        <v>0</v>
      </c>
      <c r="G142" s="41">
        <v>0</v>
      </c>
      <c r="H142" s="41">
        <v>0.21330058096550011</v>
      </c>
      <c r="I142" s="41">
        <v>0.49613952635479996</v>
      </c>
      <c r="J142" s="41">
        <v>0</v>
      </c>
      <c r="K142" s="41">
        <v>0</v>
      </c>
      <c r="L142" s="41">
        <v>4.85975817741E-2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3.9925078838300009E-2</v>
      </c>
      <c r="S142" s="41">
        <v>0</v>
      </c>
      <c r="T142" s="41">
        <v>0</v>
      </c>
      <c r="U142" s="41">
        <v>0</v>
      </c>
      <c r="V142" s="41">
        <v>0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6.6225598515299994E-2</v>
      </c>
      <c r="AC142" s="41">
        <v>0.11297641838700001</v>
      </c>
      <c r="AD142" s="41">
        <v>0</v>
      </c>
      <c r="AE142" s="41">
        <v>0</v>
      </c>
      <c r="AF142" s="41">
        <v>1.6534161588379002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8.1233212257999995E-3</v>
      </c>
      <c r="AM142" s="41">
        <v>0</v>
      </c>
      <c r="AN142" s="41">
        <v>0</v>
      </c>
      <c r="AO142" s="41">
        <v>0</v>
      </c>
      <c r="AP142" s="41">
        <v>0</v>
      </c>
      <c r="AQ142" s="41">
        <v>0</v>
      </c>
      <c r="AR142" s="41">
        <v>0</v>
      </c>
      <c r="AS142" s="41">
        <v>0</v>
      </c>
      <c r="AT142" s="41">
        <v>0</v>
      </c>
      <c r="AU142" s="41">
        <v>0</v>
      </c>
      <c r="AV142" s="41">
        <v>3.4590961207995212</v>
      </c>
      <c r="AW142" s="41">
        <v>6.1141685931282002</v>
      </c>
      <c r="AX142" s="41">
        <v>0</v>
      </c>
      <c r="AY142" s="41">
        <v>0</v>
      </c>
      <c r="AZ142" s="41">
        <v>10.879362600060897</v>
      </c>
      <c r="BA142" s="41">
        <v>0</v>
      </c>
      <c r="BB142" s="41">
        <v>0</v>
      </c>
      <c r="BC142" s="41">
        <v>0</v>
      </c>
      <c r="BD142" s="41">
        <v>0</v>
      </c>
      <c r="BE142" s="41">
        <v>0</v>
      </c>
      <c r="BF142" s="41">
        <v>0.46840118547170012</v>
      </c>
      <c r="BG142" s="41">
        <v>0.4742465108708</v>
      </c>
      <c r="BH142" s="41">
        <v>0</v>
      </c>
      <c r="BI142" s="41">
        <v>0</v>
      </c>
      <c r="BJ142" s="41">
        <v>0.16059989048369999</v>
      </c>
      <c r="BK142" s="42">
        <f t="shared" si="13"/>
        <v>24.194579165713517</v>
      </c>
    </row>
    <row r="143" spans="1:63" s="18" customFormat="1">
      <c r="A143" s="6"/>
      <c r="B143" s="16" t="s">
        <v>86</v>
      </c>
      <c r="C143" s="48">
        <f>SUM(C141:C142)</f>
        <v>0</v>
      </c>
      <c r="D143" s="49">
        <f t="shared" ref="D143:BJ143" si="14">SUM(D141:D142)</f>
        <v>0</v>
      </c>
      <c r="E143" s="49">
        <f t="shared" si="14"/>
        <v>0</v>
      </c>
      <c r="F143" s="49">
        <f t="shared" si="14"/>
        <v>0</v>
      </c>
      <c r="G143" s="50">
        <f t="shared" si="14"/>
        <v>0</v>
      </c>
      <c r="H143" s="48">
        <f t="shared" si="14"/>
        <v>0.37202382067390016</v>
      </c>
      <c r="I143" s="49">
        <f t="shared" si="14"/>
        <v>0.92877485583859998</v>
      </c>
      <c r="J143" s="49">
        <f t="shared" si="14"/>
        <v>0</v>
      </c>
      <c r="K143" s="49">
        <f t="shared" si="14"/>
        <v>0</v>
      </c>
      <c r="L143" s="50">
        <f t="shared" si="14"/>
        <v>4.85975817741E-2</v>
      </c>
      <c r="M143" s="48">
        <f t="shared" si="14"/>
        <v>0</v>
      </c>
      <c r="N143" s="49">
        <f t="shared" si="14"/>
        <v>0</v>
      </c>
      <c r="O143" s="49">
        <f t="shared" si="14"/>
        <v>0</v>
      </c>
      <c r="P143" s="49">
        <f t="shared" si="14"/>
        <v>0</v>
      </c>
      <c r="Q143" s="50">
        <f t="shared" si="14"/>
        <v>0</v>
      </c>
      <c r="R143" s="48">
        <f t="shared" si="14"/>
        <v>6.1593057773200011E-2</v>
      </c>
      <c r="S143" s="49">
        <f t="shared" si="14"/>
        <v>0</v>
      </c>
      <c r="T143" s="49">
        <f t="shared" si="14"/>
        <v>0</v>
      </c>
      <c r="U143" s="49">
        <f t="shared" si="14"/>
        <v>0</v>
      </c>
      <c r="V143" s="50">
        <f t="shared" si="14"/>
        <v>1.0227665741799999E-2</v>
      </c>
      <c r="W143" s="48">
        <f t="shared" si="14"/>
        <v>0</v>
      </c>
      <c r="X143" s="49">
        <f t="shared" si="14"/>
        <v>0</v>
      </c>
      <c r="Y143" s="49">
        <f t="shared" si="14"/>
        <v>0</v>
      </c>
      <c r="Z143" s="49">
        <f t="shared" si="14"/>
        <v>0</v>
      </c>
      <c r="AA143" s="50">
        <f t="shared" si="14"/>
        <v>0</v>
      </c>
      <c r="AB143" s="48">
        <f t="shared" si="14"/>
        <v>0.57534054741599994</v>
      </c>
      <c r="AC143" s="49">
        <f t="shared" si="14"/>
        <v>0.43338432077400002</v>
      </c>
      <c r="AD143" s="49">
        <f t="shared" si="14"/>
        <v>0</v>
      </c>
      <c r="AE143" s="49">
        <f t="shared" si="14"/>
        <v>0</v>
      </c>
      <c r="AF143" s="50">
        <f t="shared" si="14"/>
        <v>2.6226751271279003</v>
      </c>
      <c r="AG143" s="48">
        <f t="shared" si="14"/>
        <v>0</v>
      </c>
      <c r="AH143" s="49">
        <f t="shared" si="14"/>
        <v>0</v>
      </c>
      <c r="AI143" s="49">
        <f t="shared" si="14"/>
        <v>0</v>
      </c>
      <c r="AJ143" s="49">
        <f t="shared" si="14"/>
        <v>0</v>
      </c>
      <c r="AK143" s="50">
        <f t="shared" si="14"/>
        <v>0</v>
      </c>
      <c r="AL143" s="48">
        <f t="shared" si="14"/>
        <v>5.2117245548300002E-2</v>
      </c>
      <c r="AM143" s="49">
        <f t="shared" si="14"/>
        <v>0</v>
      </c>
      <c r="AN143" s="49">
        <f t="shared" si="14"/>
        <v>0</v>
      </c>
      <c r="AO143" s="49">
        <f t="shared" si="14"/>
        <v>0</v>
      </c>
      <c r="AP143" s="50">
        <f t="shared" si="14"/>
        <v>3.1936190032199996E-2</v>
      </c>
      <c r="AQ143" s="48">
        <f t="shared" si="14"/>
        <v>0</v>
      </c>
      <c r="AR143" s="49">
        <f t="shared" si="14"/>
        <v>0</v>
      </c>
      <c r="AS143" s="49">
        <f t="shared" si="14"/>
        <v>0</v>
      </c>
      <c r="AT143" s="49">
        <f t="shared" si="14"/>
        <v>0</v>
      </c>
      <c r="AU143" s="50">
        <f t="shared" si="14"/>
        <v>0</v>
      </c>
      <c r="AV143" s="48">
        <f t="shared" si="14"/>
        <v>12.544598293142325</v>
      </c>
      <c r="AW143" s="49">
        <f t="shared" si="14"/>
        <v>6.7523680312568999</v>
      </c>
      <c r="AX143" s="49">
        <f t="shared" si="14"/>
        <v>0</v>
      </c>
      <c r="AY143" s="49">
        <f t="shared" si="14"/>
        <v>0</v>
      </c>
      <c r="AZ143" s="50">
        <f t="shared" si="14"/>
        <v>27.258603970762803</v>
      </c>
      <c r="BA143" s="48">
        <f t="shared" si="14"/>
        <v>0</v>
      </c>
      <c r="BB143" s="49">
        <f t="shared" si="14"/>
        <v>0</v>
      </c>
      <c r="BC143" s="49">
        <f t="shared" si="14"/>
        <v>0</v>
      </c>
      <c r="BD143" s="49">
        <f t="shared" si="14"/>
        <v>0</v>
      </c>
      <c r="BE143" s="50">
        <f t="shared" si="14"/>
        <v>0</v>
      </c>
      <c r="BF143" s="48">
        <f t="shared" si="14"/>
        <v>1.2177852522686003</v>
      </c>
      <c r="BG143" s="49">
        <f t="shared" si="14"/>
        <v>2.0366743162253997</v>
      </c>
      <c r="BH143" s="49">
        <f t="shared" si="14"/>
        <v>0</v>
      </c>
      <c r="BI143" s="49">
        <f t="shared" si="14"/>
        <v>0</v>
      </c>
      <c r="BJ143" s="50">
        <f t="shared" si="14"/>
        <v>0.91989309022510013</v>
      </c>
      <c r="BK143" s="43">
        <f>SUM(BK141:BK142)</f>
        <v>55.866593366581121</v>
      </c>
    </row>
    <row r="144" spans="1:63" ht="4.5" customHeight="1">
      <c r="A144" s="6"/>
      <c r="B144" s="19"/>
      <c r="C144" s="64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6"/>
    </row>
    <row r="145" spans="1:63">
      <c r="A145" s="6"/>
      <c r="B145" s="20" t="s">
        <v>101</v>
      </c>
      <c r="C145" s="51">
        <f>+C104+C122+C143</f>
        <v>0</v>
      </c>
      <c r="D145" s="51">
        <f t="shared" ref="D145:BJ145" si="15">+D104+D122+D143</f>
        <v>360.1143206878379</v>
      </c>
      <c r="E145" s="51">
        <f t="shared" si="15"/>
        <v>0</v>
      </c>
      <c r="F145" s="51">
        <f t="shared" si="15"/>
        <v>0</v>
      </c>
      <c r="G145" s="51">
        <f t="shared" si="15"/>
        <v>0</v>
      </c>
      <c r="H145" s="51">
        <f t="shared" si="15"/>
        <v>16.897315658901402</v>
      </c>
      <c r="I145" s="51">
        <f t="shared" si="15"/>
        <v>10469.139733561837</v>
      </c>
      <c r="J145" s="51">
        <f t="shared" si="15"/>
        <v>1392.2673401577699</v>
      </c>
      <c r="K145" s="51">
        <f t="shared" si="15"/>
        <v>0</v>
      </c>
      <c r="L145" s="51">
        <f t="shared" si="15"/>
        <v>786.03263419681514</v>
      </c>
      <c r="M145" s="51">
        <f t="shared" si="15"/>
        <v>0</v>
      </c>
      <c r="N145" s="51">
        <f t="shared" si="15"/>
        <v>0</v>
      </c>
      <c r="O145" s="51">
        <f t="shared" si="15"/>
        <v>0</v>
      </c>
      <c r="P145" s="51">
        <f t="shared" si="15"/>
        <v>0</v>
      </c>
      <c r="Q145" s="51">
        <f t="shared" si="15"/>
        <v>0</v>
      </c>
      <c r="R145" s="51">
        <f t="shared" si="15"/>
        <v>2.2882398879799002</v>
      </c>
      <c r="S145" s="51">
        <f t="shared" si="15"/>
        <v>909.64337580860922</v>
      </c>
      <c r="T145" s="51">
        <f t="shared" si="15"/>
        <v>4.3103449967417999</v>
      </c>
      <c r="U145" s="51">
        <f t="shared" si="15"/>
        <v>18.911943204483698</v>
      </c>
      <c r="V145" s="51">
        <f t="shared" si="15"/>
        <v>5.9180771781927</v>
      </c>
      <c r="W145" s="51">
        <f t="shared" si="15"/>
        <v>0</v>
      </c>
      <c r="X145" s="51">
        <f t="shared" si="15"/>
        <v>0</v>
      </c>
      <c r="Y145" s="51">
        <f t="shared" si="15"/>
        <v>0</v>
      </c>
      <c r="Z145" s="51">
        <f t="shared" si="15"/>
        <v>0</v>
      </c>
      <c r="AA145" s="51">
        <f t="shared" si="15"/>
        <v>0</v>
      </c>
      <c r="AB145" s="51">
        <f t="shared" si="15"/>
        <v>4.7075606930897997</v>
      </c>
      <c r="AC145" s="51">
        <f t="shared" si="15"/>
        <v>233.65157482560889</v>
      </c>
      <c r="AD145" s="51">
        <f t="shared" si="15"/>
        <v>0</v>
      </c>
      <c r="AE145" s="51">
        <f t="shared" si="15"/>
        <v>0</v>
      </c>
      <c r="AF145" s="51">
        <f t="shared" si="15"/>
        <v>346.29172776488866</v>
      </c>
      <c r="AG145" s="51">
        <f t="shared" si="15"/>
        <v>0</v>
      </c>
      <c r="AH145" s="51">
        <f t="shared" si="15"/>
        <v>0</v>
      </c>
      <c r="AI145" s="51">
        <f t="shared" si="15"/>
        <v>0</v>
      </c>
      <c r="AJ145" s="51">
        <f t="shared" si="15"/>
        <v>0</v>
      </c>
      <c r="AK145" s="51">
        <f t="shared" si="15"/>
        <v>0</v>
      </c>
      <c r="AL145" s="51">
        <f t="shared" si="15"/>
        <v>0.11855754077360001</v>
      </c>
      <c r="AM145" s="51">
        <f t="shared" si="15"/>
        <v>3.1279997196450005</v>
      </c>
      <c r="AN145" s="51">
        <f t="shared" si="15"/>
        <v>0</v>
      </c>
      <c r="AO145" s="51">
        <f t="shared" si="15"/>
        <v>0</v>
      </c>
      <c r="AP145" s="51">
        <f t="shared" si="15"/>
        <v>1.4336522315156</v>
      </c>
      <c r="AQ145" s="51">
        <f t="shared" si="15"/>
        <v>0</v>
      </c>
      <c r="AR145" s="51">
        <f t="shared" si="15"/>
        <v>-1E-8</v>
      </c>
      <c r="AS145" s="51">
        <f t="shared" si="15"/>
        <v>0</v>
      </c>
      <c r="AT145" s="51">
        <f t="shared" si="15"/>
        <v>0</v>
      </c>
      <c r="AU145" s="51">
        <f t="shared" si="15"/>
        <v>0</v>
      </c>
      <c r="AV145" s="51">
        <f t="shared" si="15"/>
        <v>380.70696069493204</v>
      </c>
      <c r="AW145" s="51">
        <f t="shared" si="15"/>
        <v>4315.722323250372</v>
      </c>
      <c r="AX145" s="51">
        <f t="shared" si="15"/>
        <v>717.58188565367641</v>
      </c>
      <c r="AY145" s="51">
        <f t="shared" si="15"/>
        <v>0</v>
      </c>
      <c r="AZ145" s="51">
        <f t="shared" si="15"/>
        <v>3153.7665768600782</v>
      </c>
      <c r="BA145" s="51">
        <f t="shared" si="15"/>
        <v>0</v>
      </c>
      <c r="BB145" s="51">
        <f t="shared" si="15"/>
        <v>0</v>
      </c>
      <c r="BC145" s="51">
        <f t="shared" si="15"/>
        <v>0</v>
      </c>
      <c r="BD145" s="51">
        <f t="shared" si="15"/>
        <v>0</v>
      </c>
      <c r="BE145" s="51">
        <f t="shared" si="15"/>
        <v>0</v>
      </c>
      <c r="BF145" s="51">
        <f t="shared" si="15"/>
        <v>73.116764261260457</v>
      </c>
      <c r="BG145" s="51">
        <f t="shared" si="15"/>
        <v>679.40287671750866</v>
      </c>
      <c r="BH145" s="51">
        <f t="shared" si="15"/>
        <v>5.3298629386772998</v>
      </c>
      <c r="BI145" s="51">
        <f t="shared" si="15"/>
        <v>0</v>
      </c>
      <c r="BJ145" s="51">
        <f t="shared" si="15"/>
        <v>121.2612095282514</v>
      </c>
      <c r="BK145" s="52">
        <f>+BK104+BK122+BK143</f>
        <v>24001.742858009438</v>
      </c>
    </row>
    <row r="146" spans="1:63" ht="4.5" customHeight="1">
      <c r="A146" s="6"/>
      <c r="B146" s="20"/>
      <c r="C146" s="67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8"/>
    </row>
    <row r="147" spans="1:63" ht="14.25" customHeight="1">
      <c r="A147" s="6" t="s">
        <v>5</v>
      </c>
      <c r="B147" s="21" t="s">
        <v>26</v>
      </c>
      <c r="C147" s="67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8"/>
    </row>
    <row r="148" spans="1:63">
      <c r="A148" s="6"/>
      <c r="B148" s="11" t="s">
        <v>39</v>
      </c>
      <c r="C148" s="41"/>
      <c r="D148" s="41"/>
      <c r="E148" s="41"/>
      <c r="F148" s="41"/>
      <c r="G148" s="53"/>
      <c r="H148" s="44"/>
      <c r="I148" s="41"/>
      <c r="J148" s="41"/>
      <c r="K148" s="41"/>
      <c r="L148" s="53"/>
      <c r="M148" s="44"/>
      <c r="N148" s="41"/>
      <c r="O148" s="41"/>
      <c r="P148" s="41"/>
      <c r="Q148" s="53"/>
      <c r="R148" s="44"/>
      <c r="S148" s="41"/>
      <c r="T148" s="41"/>
      <c r="U148" s="41"/>
      <c r="V148" s="33"/>
      <c r="W148" s="54"/>
      <c r="X148" s="41"/>
      <c r="Y148" s="41"/>
      <c r="Z148" s="41"/>
      <c r="AA148" s="53"/>
      <c r="AB148" s="44"/>
      <c r="AC148" s="41"/>
      <c r="AD148" s="41"/>
      <c r="AE148" s="41"/>
      <c r="AF148" s="53"/>
      <c r="AG148" s="44"/>
      <c r="AH148" s="41"/>
      <c r="AI148" s="41"/>
      <c r="AJ148" s="41"/>
      <c r="AK148" s="53"/>
      <c r="AL148" s="44"/>
      <c r="AM148" s="41"/>
      <c r="AN148" s="41"/>
      <c r="AO148" s="41"/>
      <c r="AP148" s="53"/>
      <c r="AQ148" s="44"/>
      <c r="AR148" s="41"/>
      <c r="AS148" s="41"/>
      <c r="AT148" s="41"/>
      <c r="AU148" s="53"/>
      <c r="AV148" s="44"/>
      <c r="AW148" s="41"/>
      <c r="AX148" s="41"/>
      <c r="AY148" s="41"/>
      <c r="AZ148" s="53"/>
      <c r="BA148" s="44"/>
      <c r="BB148" s="41"/>
      <c r="BC148" s="41"/>
      <c r="BD148" s="41"/>
      <c r="BE148" s="53"/>
      <c r="BF148" s="44"/>
      <c r="BG148" s="41"/>
      <c r="BH148" s="41"/>
      <c r="BI148" s="41"/>
      <c r="BJ148" s="53"/>
      <c r="BK148" s="55"/>
    </row>
    <row r="149" spans="1:63" ht="13.5" thickBot="1">
      <c r="A149" s="22"/>
      <c r="B149" s="16" t="s">
        <v>86</v>
      </c>
      <c r="C149" s="41"/>
      <c r="D149" s="41"/>
      <c r="E149" s="41"/>
      <c r="F149" s="41"/>
      <c r="G149" s="53"/>
      <c r="H149" s="44"/>
      <c r="I149" s="41"/>
      <c r="J149" s="41"/>
      <c r="K149" s="41"/>
      <c r="L149" s="53"/>
      <c r="M149" s="44"/>
      <c r="N149" s="41"/>
      <c r="O149" s="41"/>
      <c r="P149" s="41"/>
      <c r="Q149" s="53"/>
      <c r="R149" s="44"/>
      <c r="S149" s="41"/>
      <c r="T149" s="41"/>
      <c r="U149" s="41"/>
      <c r="V149" s="33"/>
      <c r="W149" s="54"/>
      <c r="X149" s="41"/>
      <c r="Y149" s="41"/>
      <c r="Z149" s="41"/>
      <c r="AA149" s="53"/>
      <c r="AB149" s="44"/>
      <c r="AC149" s="41"/>
      <c r="AD149" s="41"/>
      <c r="AE149" s="41"/>
      <c r="AF149" s="53"/>
      <c r="AG149" s="44"/>
      <c r="AH149" s="41"/>
      <c r="AI149" s="41"/>
      <c r="AJ149" s="41"/>
      <c r="AK149" s="53"/>
      <c r="AL149" s="44"/>
      <c r="AM149" s="41"/>
      <c r="AN149" s="41"/>
      <c r="AO149" s="41"/>
      <c r="AP149" s="53"/>
      <c r="AQ149" s="44"/>
      <c r="AR149" s="41"/>
      <c r="AS149" s="41"/>
      <c r="AT149" s="41"/>
      <c r="AU149" s="53"/>
      <c r="AV149" s="44"/>
      <c r="AW149" s="41"/>
      <c r="AX149" s="41"/>
      <c r="AY149" s="41"/>
      <c r="AZ149" s="53"/>
      <c r="BA149" s="44"/>
      <c r="BB149" s="41"/>
      <c r="BC149" s="41"/>
      <c r="BD149" s="41"/>
      <c r="BE149" s="53"/>
      <c r="BF149" s="44"/>
      <c r="BG149" s="41"/>
      <c r="BH149" s="41"/>
      <c r="BI149" s="41"/>
      <c r="BJ149" s="53"/>
      <c r="BK149" s="55"/>
    </row>
    <row r="150" spans="1:63" ht="6" customHeight="1">
      <c r="A150" s="18"/>
      <c r="B150" s="23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7"/>
    </row>
    <row r="151" spans="1:63">
      <c r="A151" s="18"/>
      <c r="B151" s="18" t="s">
        <v>29</v>
      </c>
      <c r="C151" s="56"/>
      <c r="D151" s="56"/>
      <c r="E151" s="56"/>
      <c r="F151" s="56"/>
      <c r="G151" s="56"/>
      <c r="H151" s="56"/>
      <c r="I151" s="56"/>
      <c r="J151" s="56"/>
      <c r="K151" s="56"/>
      <c r="L151" s="58" t="s">
        <v>40</v>
      </c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7"/>
    </row>
    <row r="152" spans="1:63">
      <c r="A152" s="18"/>
      <c r="B152" s="18" t="s">
        <v>30</v>
      </c>
      <c r="C152" s="56"/>
      <c r="D152" s="56"/>
      <c r="E152" s="56"/>
      <c r="F152" s="56"/>
      <c r="G152" s="56"/>
      <c r="H152" s="56"/>
      <c r="I152" s="56"/>
      <c r="J152" s="56"/>
      <c r="K152" s="56"/>
      <c r="L152" s="59" t="s">
        <v>32</v>
      </c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7"/>
    </row>
    <row r="153" spans="1:63">
      <c r="C153" s="56"/>
      <c r="D153" s="56"/>
      <c r="E153" s="56"/>
      <c r="F153" s="56"/>
      <c r="G153" s="56"/>
      <c r="H153" s="56"/>
      <c r="I153" s="56"/>
      <c r="J153" s="56"/>
      <c r="K153" s="56"/>
      <c r="L153" s="59" t="s">
        <v>33</v>
      </c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7"/>
    </row>
    <row r="154" spans="1:63">
      <c r="B154" s="18" t="s">
        <v>35</v>
      </c>
      <c r="C154" s="56"/>
      <c r="D154" s="56"/>
      <c r="E154" s="56"/>
      <c r="F154" s="56"/>
      <c r="G154" s="56"/>
      <c r="H154" s="56"/>
      <c r="I154" s="56"/>
      <c r="J154" s="56"/>
      <c r="K154" s="56"/>
      <c r="L154" s="59" t="s">
        <v>100</v>
      </c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7"/>
    </row>
    <row r="155" spans="1:63">
      <c r="B155" s="18" t="s">
        <v>36</v>
      </c>
      <c r="C155" s="56"/>
      <c r="D155" s="56"/>
      <c r="E155" s="56"/>
      <c r="F155" s="56"/>
      <c r="G155" s="56"/>
      <c r="H155" s="56"/>
      <c r="I155" s="56"/>
      <c r="J155" s="56"/>
      <c r="K155" s="56"/>
      <c r="L155" s="60" t="s">
        <v>102</v>
      </c>
      <c r="M155" s="61"/>
      <c r="N155" s="61"/>
      <c r="O155" s="61"/>
      <c r="P155" s="61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7"/>
    </row>
    <row r="156" spans="1:63">
      <c r="B156" s="18"/>
      <c r="C156" s="56"/>
      <c r="D156" s="56"/>
      <c r="E156" s="56"/>
      <c r="F156" s="56"/>
      <c r="G156" s="56"/>
      <c r="H156" s="56"/>
      <c r="I156" s="56"/>
      <c r="J156" s="56"/>
      <c r="K156" s="56"/>
      <c r="L156" s="59" t="s">
        <v>34</v>
      </c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7"/>
    </row>
    <row r="157" spans="1:63"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7"/>
    </row>
    <row r="158" spans="1:63"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7"/>
    </row>
    <row r="159" spans="1:63"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7"/>
    </row>
    <row r="160" spans="1:63"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7"/>
    </row>
    <row r="161" spans="2:63"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7"/>
    </row>
    <row r="162" spans="2:63"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7"/>
    </row>
    <row r="163" spans="2:63"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7"/>
    </row>
    <row r="164" spans="2:63">
      <c r="B164" s="18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7"/>
    </row>
  </sheetData>
  <sheetProtection password="DB90" sheet="1" objects="1" scenarios="1" selectLockedCells="1" selectUnlockedCells="1"/>
  <mergeCells count="49"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C90:BK90"/>
    <mergeCell ref="AL4:AP4"/>
    <mergeCell ref="AQ4:AU4"/>
    <mergeCell ref="AV4:AZ4"/>
    <mergeCell ref="BA4:BE4"/>
    <mergeCell ref="BF4:BJ4"/>
    <mergeCell ref="C6:BK6"/>
    <mergeCell ref="C7:BK7"/>
    <mergeCell ref="C12:BK12"/>
    <mergeCell ref="C17:BK17"/>
    <mergeCell ref="C84:BK84"/>
    <mergeCell ref="C87:BK87"/>
    <mergeCell ref="C137:BK137"/>
    <mergeCell ref="C105:BK105"/>
    <mergeCell ref="C106:BK106"/>
    <mergeCell ref="C107:BK107"/>
    <mergeCell ref="C111:BK111"/>
    <mergeCell ref="C123:BK123"/>
    <mergeCell ref="C124:BK124"/>
    <mergeCell ref="C125:BK125"/>
    <mergeCell ref="C128:BK128"/>
    <mergeCell ref="C129:BK129"/>
    <mergeCell ref="C130:BK130"/>
    <mergeCell ref="C133:BK133"/>
    <mergeCell ref="C138:BK138"/>
    <mergeCell ref="C139:BK139"/>
    <mergeCell ref="C144:BK144"/>
    <mergeCell ref="C146:BK146"/>
    <mergeCell ref="C147:BK147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3"/>
  <sheetViews>
    <sheetView showGridLines="0" topLeftCell="B1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E42" sqref="E42"/>
    </sheetView>
  </sheetViews>
  <sheetFormatPr defaultRowHeight="12.75"/>
  <cols>
    <col min="1" max="1" width="2.28515625" style="24" customWidth="1"/>
    <col min="2" max="2" width="9.140625" style="24"/>
    <col min="3" max="3" width="25.28515625" style="24" bestFit="1" customWidth="1"/>
    <col min="4" max="4" width="14.5703125" style="24" bestFit="1" customWidth="1"/>
    <col min="5" max="6" width="18.28515625" style="24" bestFit="1" customWidth="1"/>
    <col min="7" max="7" width="17" style="24" customWidth="1"/>
    <col min="8" max="8" width="14.42578125" style="24" customWidth="1"/>
    <col min="9" max="9" width="15.85546875" style="24" bestFit="1" customWidth="1"/>
    <col min="10" max="10" width="17" style="24" bestFit="1" customWidth="1"/>
    <col min="11" max="11" width="11.85546875" style="24" bestFit="1" customWidth="1"/>
    <col min="12" max="12" width="19.85546875" style="24" bestFit="1" customWidth="1"/>
    <col min="13" max="13" width="10.5703125" style="24" bestFit="1" customWidth="1"/>
    <col min="14" max="16384" width="9.140625" style="24"/>
  </cols>
  <sheetData>
    <row r="2" spans="2:14">
      <c r="B2" s="112" t="s">
        <v>196</v>
      </c>
      <c r="C2" s="113"/>
      <c r="D2" s="113"/>
      <c r="E2" s="113"/>
      <c r="F2" s="113"/>
      <c r="G2" s="113"/>
      <c r="H2" s="113"/>
      <c r="I2" s="113"/>
      <c r="J2" s="113"/>
      <c r="K2" s="113"/>
      <c r="L2" s="114"/>
    </row>
    <row r="3" spans="2:14">
      <c r="B3" s="112" t="s">
        <v>190</v>
      </c>
      <c r="C3" s="113"/>
      <c r="D3" s="113"/>
      <c r="E3" s="113"/>
      <c r="F3" s="113"/>
      <c r="G3" s="113"/>
      <c r="H3" s="113"/>
      <c r="I3" s="113"/>
      <c r="J3" s="113"/>
      <c r="K3" s="113"/>
      <c r="L3" s="114"/>
    </row>
    <row r="4" spans="2:14" ht="38.25">
      <c r="B4" s="13" t="s">
        <v>78</v>
      </c>
      <c r="C4" s="25" t="s">
        <v>41</v>
      </c>
      <c r="D4" s="40" t="s">
        <v>90</v>
      </c>
      <c r="E4" s="40" t="s">
        <v>91</v>
      </c>
      <c r="F4" s="40" t="s">
        <v>7</v>
      </c>
      <c r="G4" s="25" t="s">
        <v>8</v>
      </c>
      <c r="H4" s="40" t="s">
        <v>23</v>
      </c>
      <c r="I4" s="25" t="s">
        <v>96</v>
      </c>
      <c r="J4" s="25" t="s">
        <v>97</v>
      </c>
      <c r="K4" s="40" t="s">
        <v>77</v>
      </c>
      <c r="L4" s="25" t="s">
        <v>98</v>
      </c>
    </row>
    <row r="5" spans="2:14">
      <c r="B5" s="29">
        <v>1</v>
      </c>
      <c r="C5" s="30" t="s">
        <v>42</v>
      </c>
      <c r="D5" s="31">
        <v>0</v>
      </c>
      <c r="E5" s="31">
        <v>0</v>
      </c>
      <c r="F5" s="31">
        <v>6.1613688483699997E-2</v>
      </c>
      <c r="G5" s="26"/>
      <c r="H5" s="26">
        <v>0</v>
      </c>
      <c r="I5" s="26"/>
      <c r="J5" s="26"/>
      <c r="K5" s="27">
        <f>SUM(D5:H5)</f>
        <v>6.1613688483699997E-2</v>
      </c>
      <c r="L5" s="26"/>
    </row>
    <row r="6" spans="2:14">
      <c r="B6" s="29">
        <v>2</v>
      </c>
      <c r="C6" s="32" t="s">
        <v>43</v>
      </c>
      <c r="D6" s="31">
        <v>2.4739655160999998E-3</v>
      </c>
      <c r="E6" s="31">
        <v>4.5631242701545984</v>
      </c>
      <c r="F6" s="31">
        <v>1.1778297930822996</v>
      </c>
      <c r="G6" s="26"/>
      <c r="H6" s="26">
        <v>8.5314549579900006E-2</v>
      </c>
      <c r="I6" s="26"/>
      <c r="J6" s="26"/>
      <c r="K6" s="27">
        <f t="shared" ref="K6:K41" si="0">SUM(D6:H6)</f>
        <v>5.8287425783328981</v>
      </c>
      <c r="L6" s="26"/>
      <c r="N6" s="36"/>
    </row>
    <row r="7" spans="2:14">
      <c r="B7" s="29">
        <v>3</v>
      </c>
      <c r="C7" s="30" t="s">
        <v>44</v>
      </c>
      <c r="D7" s="31">
        <v>0</v>
      </c>
      <c r="E7" s="31">
        <v>0.10366923870960001</v>
      </c>
      <c r="F7" s="31">
        <v>3.6148659677000005E-3</v>
      </c>
      <c r="G7" s="26"/>
      <c r="H7" s="26">
        <v>0</v>
      </c>
      <c r="I7" s="26"/>
      <c r="J7" s="26"/>
      <c r="K7" s="27">
        <f t="shared" si="0"/>
        <v>0.10728410467730001</v>
      </c>
      <c r="L7" s="26"/>
      <c r="N7" s="36"/>
    </row>
    <row r="8" spans="2:14">
      <c r="B8" s="29">
        <v>4</v>
      </c>
      <c r="C8" s="32" t="s">
        <v>45</v>
      </c>
      <c r="D8" s="31">
        <v>0</v>
      </c>
      <c r="E8" s="31">
        <v>2.9480221444482009</v>
      </c>
      <c r="F8" s="31">
        <v>0.66408184973880025</v>
      </c>
      <c r="G8" s="26"/>
      <c r="H8" s="26">
        <v>3.6387617740000003E-3</v>
      </c>
      <c r="I8" s="26"/>
      <c r="J8" s="26"/>
      <c r="K8" s="27">
        <f t="shared" si="0"/>
        <v>3.6157427559610009</v>
      </c>
      <c r="L8" s="26"/>
      <c r="N8" s="36"/>
    </row>
    <row r="9" spans="2:14">
      <c r="B9" s="29">
        <v>5</v>
      </c>
      <c r="C9" s="32" t="s">
        <v>46</v>
      </c>
      <c r="D9" s="31">
        <v>8.4024802902999997E-3</v>
      </c>
      <c r="E9" s="31">
        <v>9.9496891714490978</v>
      </c>
      <c r="F9" s="31">
        <v>1.3999004932825008</v>
      </c>
      <c r="G9" s="26"/>
      <c r="H9" s="26">
        <v>2.8400753418799999E-2</v>
      </c>
      <c r="I9" s="26"/>
      <c r="J9" s="26"/>
      <c r="K9" s="27">
        <f t="shared" si="0"/>
        <v>11.3863928984407</v>
      </c>
      <c r="L9" s="26"/>
      <c r="N9" s="36"/>
    </row>
    <row r="10" spans="2:14">
      <c r="B10" s="29">
        <v>6</v>
      </c>
      <c r="C10" s="32" t="s">
        <v>47</v>
      </c>
      <c r="D10" s="31">
        <v>0</v>
      </c>
      <c r="E10" s="31">
        <v>9.1082208116692023</v>
      </c>
      <c r="F10" s="31">
        <v>5.7160851315730969</v>
      </c>
      <c r="G10" s="26"/>
      <c r="H10" s="26">
        <v>7.589976409669999E-2</v>
      </c>
      <c r="I10" s="26"/>
      <c r="J10" s="26"/>
      <c r="K10" s="27">
        <f t="shared" si="0"/>
        <v>14.900205707339</v>
      </c>
      <c r="L10" s="26"/>
      <c r="N10" s="36"/>
    </row>
    <row r="11" spans="2:14">
      <c r="B11" s="29">
        <v>7</v>
      </c>
      <c r="C11" s="32" t="s">
        <v>48</v>
      </c>
      <c r="D11" s="31">
        <v>0</v>
      </c>
      <c r="E11" s="31">
        <v>0.65598644135369999</v>
      </c>
      <c r="F11" s="31">
        <v>0.92181820644859991</v>
      </c>
      <c r="G11" s="26"/>
      <c r="H11" s="26">
        <v>6.151243225E-4</v>
      </c>
      <c r="I11" s="26"/>
      <c r="J11" s="26"/>
      <c r="K11" s="27">
        <f t="shared" si="0"/>
        <v>1.5784197721247999</v>
      </c>
      <c r="L11" s="26"/>
      <c r="N11" s="36"/>
    </row>
    <row r="12" spans="2:14">
      <c r="B12" s="29">
        <v>8</v>
      </c>
      <c r="C12" s="30" t="s">
        <v>49</v>
      </c>
      <c r="D12" s="31">
        <v>0</v>
      </c>
      <c r="E12" s="31">
        <v>0</v>
      </c>
      <c r="F12" s="31">
        <v>0</v>
      </c>
      <c r="G12" s="26"/>
      <c r="H12" s="26">
        <v>0</v>
      </c>
      <c r="I12" s="26"/>
      <c r="J12" s="26"/>
      <c r="K12" s="27">
        <f t="shared" si="0"/>
        <v>0</v>
      </c>
      <c r="L12" s="26"/>
      <c r="N12" s="36"/>
    </row>
    <row r="13" spans="2:14">
      <c r="B13" s="29">
        <v>9</v>
      </c>
      <c r="C13" s="30" t="s">
        <v>50</v>
      </c>
      <c r="D13" s="31">
        <v>0</v>
      </c>
      <c r="E13" s="31">
        <v>0</v>
      </c>
      <c r="F13" s="31">
        <v>0</v>
      </c>
      <c r="G13" s="26"/>
      <c r="H13" s="26">
        <v>0</v>
      </c>
      <c r="I13" s="26"/>
      <c r="J13" s="26"/>
      <c r="K13" s="27">
        <f t="shared" si="0"/>
        <v>0</v>
      </c>
      <c r="L13" s="26"/>
      <c r="N13" s="36"/>
    </row>
    <row r="14" spans="2:14">
      <c r="B14" s="29">
        <v>10</v>
      </c>
      <c r="C14" s="32" t="s">
        <v>51</v>
      </c>
      <c r="D14" s="31">
        <v>0.84088168393539986</v>
      </c>
      <c r="E14" s="31">
        <v>47.069910056575097</v>
      </c>
      <c r="F14" s="31">
        <v>7.8682928503506009</v>
      </c>
      <c r="G14" s="26"/>
      <c r="H14" s="26">
        <v>1.3511834451284999</v>
      </c>
      <c r="I14" s="26"/>
      <c r="J14" s="26"/>
      <c r="K14" s="27">
        <f t="shared" si="0"/>
        <v>57.130268035989594</v>
      </c>
      <c r="L14" s="26"/>
      <c r="N14" s="36"/>
    </row>
    <row r="15" spans="2:14">
      <c r="B15" s="29">
        <v>11</v>
      </c>
      <c r="C15" s="32" t="s">
        <v>52</v>
      </c>
      <c r="D15" s="31">
        <v>19.817867131289404</v>
      </c>
      <c r="E15" s="31">
        <v>307.98194894205631</v>
      </c>
      <c r="F15" s="31">
        <v>17.864818954938986</v>
      </c>
      <c r="G15" s="26"/>
      <c r="H15" s="26">
        <v>0.49797664357549987</v>
      </c>
      <c r="I15" s="26"/>
      <c r="J15" s="26"/>
      <c r="K15" s="27">
        <f t="shared" si="0"/>
        <v>346.16261167186019</v>
      </c>
      <c r="L15" s="26"/>
      <c r="N15" s="36"/>
    </row>
    <row r="16" spans="2:14">
      <c r="B16" s="29">
        <v>12</v>
      </c>
      <c r="C16" s="32" t="s">
        <v>53</v>
      </c>
      <c r="D16" s="31">
        <v>358.66907362322399</v>
      </c>
      <c r="E16" s="31">
        <v>1167.5665862187898</v>
      </c>
      <c r="F16" s="31">
        <v>9.9890345162281129</v>
      </c>
      <c r="G16" s="26"/>
      <c r="H16" s="26">
        <v>0.96510090425599993</v>
      </c>
      <c r="I16" s="26"/>
      <c r="J16" s="26"/>
      <c r="K16" s="27">
        <f t="shared" si="0"/>
        <v>1537.1897952624977</v>
      </c>
      <c r="L16" s="26"/>
      <c r="N16" s="36"/>
    </row>
    <row r="17" spans="2:14">
      <c r="B17" s="29">
        <v>13</v>
      </c>
      <c r="C17" s="32" t="s">
        <v>54</v>
      </c>
      <c r="D17" s="31">
        <v>0</v>
      </c>
      <c r="E17" s="31">
        <v>1.5187621969027001</v>
      </c>
      <c r="F17" s="31">
        <v>0.1798297264507</v>
      </c>
      <c r="G17" s="26"/>
      <c r="H17" s="26">
        <v>6.0977938700000004E-4</v>
      </c>
      <c r="I17" s="26"/>
      <c r="J17" s="26"/>
      <c r="K17" s="27">
        <f t="shared" si="0"/>
        <v>1.6992017027404001</v>
      </c>
      <c r="L17" s="26"/>
      <c r="N17" s="36"/>
    </row>
    <row r="18" spans="2:14">
      <c r="B18" s="29">
        <v>14</v>
      </c>
      <c r="C18" s="32" t="s">
        <v>55</v>
      </c>
      <c r="D18" s="31">
        <v>0</v>
      </c>
      <c r="E18" s="31">
        <v>0.75485517632150001</v>
      </c>
      <c r="F18" s="31">
        <v>0.16809284880440001</v>
      </c>
      <c r="G18" s="26"/>
      <c r="H18" s="26">
        <v>2.4391177741E-3</v>
      </c>
      <c r="I18" s="26"/>
      <c r="J18" s="26"/>
      <c r="K18" s="27">
        <f t="shared" si="0"/>
        <v>0.92538714290000001</v>
      </c>
      <c r="L18" s="26"/>
      <c r="N18" s="36"/>
    </row>
    <row r="19" spans="2:14">
      <c r="B19" s="29">
        <v>15</v>
      </c>
      <c r="C19" s="32" t="s">
        <v>56</v>
      </c>
      <c r="D19" s="31">
        <v>4.0756508716448003</v>
      </c>
      <c r="E19" s="31">
        <v>3.2231229106076036</v>
      </c>
      <c r="F19" s="31">
        <v>1.1651155853151005</v>
      </c>
      <c r="G19" s="26"/>
      <c r="H19" s="26">
        <v>0.1279456405802</v>
      </c>
      <c r="I19" s="26"/>
      <c r="J19" s="26"/>
      <c r="K19" s="27">
        <f t="shared" si="0"/>
        <v>8.5918350081477044</v>
      </c>
      <c r="L19" s="26"/>
      <c r="N19" s="36"/>
    </row>
    <row r="20" spans="2:14">
      <c r="B20" s="29">
        <v>16</v>
      </c>
      <c r="C20" s="32" t="s">
        <v>57</v>
      </c>
      <c r="D20" s="31">
        <v>178.25842688664318</v>
      </c>
      <c r="E20" s="31">
        <v>1445.8266260646451</v>
      </c>
      <c r="F20" s="31">
        <v>47.863154993332344</v>
      </c>
      <c r="G20" s="26"/>
      <c r="H20" s="26">
        <v>5.0085090635993037</v>
      </c>
      <c r="I20" s="26"/>
      <c r="J20" s="26"/>
      <c r="K20" s="27">
        <f t="shared" si="0"/>
        <v>1676.9567170082198</v>
      </c>
      <c r="L20" s="26"/>
      <c r="N20" s="36"/>
    </row>
    <row r="21" spans="2:14">
      <c r="B21" s="29">
        <v>17</v>
      </c>
      <c r="C21" s="32" t="s">
        <v>58</v>
      </c>
      <c r="D21" s="31">
        <v>7.5499259345476002</v>
      </c>
      <c r="E21" s="31">
        <v>18.593069507528103</v>
      </c>
      <c r="F21" s="31">
        <v>9.1512544905910982</v>
      </c>
      <c r="G21" s="26"/>
      <c r="H21" s="26">
        <v>0.4319180567394002</v>
      </c>
      <c r="I21" s="26"/>
      <c r="J21" s="26"/>
      <c r="K21" s="27">
        <f t="shared" si="0"/>
        <v>35.7261679894062</v>
      </c>
      <c r="L21" s="26"/>
      <c r="N21" s="36"/>
    </row>
    <row r="22" spans="2:14">
      <c r="B22" s="29">
        <v>18</v>
      </c>
      <c r="C22" s="30" t="s">
        <v>59</v>
      </c>
      <c r="D22" s="31">
        <v>0</v>
      </c>
      <c r="E22" s="31">
        <v>0</v>
      </c>
      <c r="F22" s="31">
        <v>0</v>
      </c>
      <c r="G22" s="26"/>
      <c r="H22" s="26">
        <v>0</v>
      </c>
      <c r="I22" s="26"/>
      <c r="J22" s="26"/>
      <c r="K22" s="27">
        <f t="shared" si="0"/>
        <v>0</v>
      </c>
      <c r="L22" s="26"/>
      <c r="N22" s="36"/>
    </row>
    <row r="23" spans="2:14">
      <c r="B23" s="29">
        <v>19</v>
      </c>
      <c r="C23" s="32" t="s">
        <v>60</v>
      </c>
      <c r="D23" s="31">
        <v>1.1555941322299999E-2</v>
      </c>
      <c r="E23" s="31">
        <v>7.4957559739557977</v>
      </c>
      <c r="F23" s="31">
        <v>1.4267636560546997</v>
      </c>
      <c r="G23" s="26"/>
      <c r="H23" s="26">
        <v>4.3458899515199996E-2</v>
      </c>
      <c r="I23" s="26"/>
      <c r="J23" s="26"/>
      <c r="K23" s="27">
        <f t="shared" si="0"/>
        <v>8.9775344708479974</v>
      </c>
      <c r="L23" s="26"/>
      <c r="N23" s="36"/>
    </row>
    <row r="24" spans="2:14">
      <c r="B24" s="29">
        <v>20</v>
      </c>
      <c r="C24" s="32" t="s">
        <v>61</v>
      </c>
      <c r="D24" s="31">
        <v>5971.928722078289</v>
      </c>
      <c r="E24" s="31">
        <v>6148.0681380592168</v>
      </c>
      <c r="F24" s="31">
        <v>754.99683472540414</v>
      </c>
      <c r="G24" s="26"/>
      <c r="H24" s="26">
        <v>31.6497125901735</v>
      </c>
      <c r="I24" s="26"/>
      <c r="J24" s="26"/>
      <c r="K24" s="27">
        <f t="shared" si="0"/>
        <v>12906.643407453083</v>
      </c>
      <c r="L24" s="26"/>
      <c r="N24" s="36"/>
    </row>
    <row r="25" spans="2:14">
      <c r="B25" s="29">
        <v>21</v>
      </c>
      <c r="C25" s="30" t="s">
        <v>62</v>
      </c>
      <c r="D25" s="31">
        <v>0</v>
      </c>
      <c r="E25" s="31">
        <v>0.25793817096690003</v>
      </c>
      <c r="F25" s="31">
        <v>0.11780758064499999</v>
      </c>
      <c r="G25" s="26"/>
      <c r="H25" s="26">
        <v>0</v>
      </c>
      <c r="I25" s="26"/>
      <c r="J25" s="26"/>
      <c r="K25" s="27">
        <f t="shared" si="0"/>
        <v>0.37574575161190005</v>
      </c>
      <c r="L25" s="26"/>
      <c r="N25" s="36"/>
    </row>
    <row r="26" spans="2:14">
      <c r="B26" s="29">
        <v>22</v>
      </c>
      <c r="C26" s="32" t="s">
        <v>63</v>
      </c>
      <c r="D26" s="31">
        <v>0</v>
      </c>
      <c r="E26" s="31">
        <v>0.82706120738699995</v>
      </c>
      <c r="F26" s="31">
        <v>6.7114207322399991E-2</v>
      </c>
      <c r="G26" s="26"/>
      <c r="H26" s="26">
        <v>5.2981377064500006E-2</v>
      </c>
      <c r="I26" s="26"/>
      <c r="J26" s="26"/>
      <c r="K26" s="27">
        <f t="shared" si="0"/>
        <v>0.9471567917739</v>
      </c>
      <c r="L26" s="26"/>
      <c r="N26" s="36"/>
    </row>
    <row r="27" spans="2:14">
      <c r="B27" s="29">
        <v>23</v>
      </c>
      <c r="C27" s="30" t="s">
        <v>64</v>
      </c>
      <c r="D27" s="31">
        <v>0</v>
      </c>
      <c r="E27" s="31">
        <v>0</v>
      </c>
      <c r="F27" s="31">
        <v>1.8668409031999999E-3</v>
      </c>
      <c r="G27" s="26"/>
      <c r="H27" s="26">
        <v>0</v>
      </c>
      <c r="I27" s="26"/>
      <c r="J27" s="26"/>
      <c r="K27" s="27">
        <f t="shared" si="0"/>
        <v>1.8668409031999999E-3</v>
      </c>
      <c r="L27" s="26"/>
      <c r="N27" s="36"/>
    </row>
    <row r="28" spans="2:14">
      <c r="B28" s="29">
        <v>24</v>
      </c>
      <c r="C28" s="30" t="s">
        <v>65</v>
      </c>
      <c r="D28" s="31">
        <v>0</v>
      </c>
      <c r="E28" s="31">
        <v>8.5918064515800016E-2</v>
      </c>
      <c r="F28" s="31">
        <v>1.9526783225599999E-2</v>
      </c>
      <c r="G28" s="26"/>
      <c r="H28" s="26">
        <v>0</v>
      </c>
      <c r="I28" s="26"/>
      <c r="J28" s="26"/>
      <c r="K28" s="27">
        <f t="shared" si="0"/>
        <v>0.10544484774140002</v>
      </c>
      <c r="L28" s="26"/>
      <c r="N28" s="36"/>
    </row>
    <row r="29" spans="2:14">
      <c r="B29" s="29">
        <v>25</v>
      </c>
      <c r="C29" s="32" t="s">
        <v>66</v>
      </c>
      <c r="D29" s="31">
        <v>941.19949911222068</v>
      </c>
      <c r="E29" s="31">
        <v>2538.7645640208848</v>
      </c>
      <c r="F29" s="31">
        <v>154.7696376367233</v>
      </c>
      <c r="G29" s="26"/>
      <c r="H29" s="26">
        <v>6.4310230997976028</v>
      </c>
      <c r="I29" s="26"/>
      <c r="J29" s="26"/>
      <c r="K29" s="27">
        <f t="shared" si="0"/>
        <v>3641.1647238696264</v>
      </c>
      <c r="L29" s="26"/>
      <c r="N29" s="36"/>
    </row>
    <row r="30" spans="2:14">
      <c r="B30" s="29">
        <v>26</v>
      </c>
      <c r="C30" s="32" t="s">
        <v>67</v>
      </c>
      <c r="D30" s="31">
        <v>0</v>
      </c>
      <c r="E30" s="31">
        <v>7.3420318914094027</v>
      </c>
      <c r="F30" s="31">
        <v>2.6036331141165001</v>
      </c>
      <c r="G30" s="26"/>
      <c r="H30" s="26">
        <v>2.7687829515600001E-2</v>
      </c>
      <c r="I30" s="26"/>
      <c r="J30" s="26"/>
      <c r="K30" s="27">
        <f t="shared" si="0"/>
        <v>9.9733528350415028</v>
      </c>
      <c r="L30" s="26"/>
      <c r="N30" s="36"/>
    </row>
    <row r="31" spans="2:14">
      <c r="B31" s="29">
        <v>27</v>
      </c>
      <c r="C31" s="32" t="s">
        <v>17</v>
      </c>
      <c r="D31" s="31">
        <v>0.22455139858060003</v>
      </c>
      <c r="E31" s="31">
        <v>21.983884304930989</v>
      </c>
      <c r="F31" s="31">
        <v>3.5237206594057997</v>
      </c>
      <c r="G31" s="26"/>
      <c r="H31" s="26">
        <v>0.25541756328990001</v>
      </c>
      <c r="I31" s="26"/>
      <c r="J31" s="26"/>
      <c r="K31" s="27">
        <f t="shared" si="0"/>
        <v>25.98757392620729</v>
      </c>
      <c r="L31" s="26"/>
      <c r="N31" s="36"/>
    </row>
    <row r="32" spans="2:14">
      <c r="B32" s="29">
        <v>28</v>
      </c>
      <c r="C32" s="32" t="s">
        <v>68</v>
      </c>
      <c r="D32" s="31">
        <v>2.2300465806000002E-3</v>
      </c>
      <c r="E32" s="31">
        <v>5.7779641308701999</v>
      </c>
      <c r="F32" s="31">
        <v>0.1138790546121</v>
      </c>
      <c r="G32" s="26"/>
      <c r="H32" s="26">
        <v>4.9025695967699998E-2</v>
      </c>
      <c r="I32" s="26"/>
      <c r="J32" s="26"/>
      <c r="K32" s="27">
        <f t="shared" si="0"/>
        <v>5.943098928030599</v>
      </c>
      <c r="L32" s="26"/>
      <c r="N32" s="36"/>
    </row>
    <row r="33" spans="2:14">
      <c r="B33" s="29">
        <v>29</v>
      </c>
      <c r="C33" s="32" t="s">
        <v>69</v>
      </c>
      <c r="D33" s="31">
        <v>0.3614952826451</v>
      </c>
      <c r="E33" s="31">
        <v>18.913485692015303</v>
      </c>
      <c r="F33" s="31">
        <v>4.8431040200485009</v>
      </c>
      <c r="G33" s="26"/>
      <c r="H33" s="26">
        <v>0.62672604490230011</v>
      </c>
      <c r="I33" s="26"/>
      <c r="J33" s="26"/>
      <c r="K33" s="27">
        <f t="shared" si="0"/>
        <v>24.744811039611204</v>
      </c>
      <c r="L33" s="26"/>
      <c r="N33" s="36"/>
    </row>
    <row r="34" spans="2:14">
      <c r="B34" s="29">
        <v>30</v>
      </c>
      <c r="C34" s="32" t="s">
        <v>70</v>
      </c>
      <c r="D34" s="31">
        <v>104.9387831352568</v>
      </c>
      <c r="E34" s="31">
        <v>1362.141689669947</v>
      </c>
      <c r="F34" s="31">
        <v>3.2956046039790992</v>
      </c>
      <c r="G34" s="26"/>
      <c r="H34" s="26">
        <v>4.63026070315E-2</v>
      </c>
      <c r="I34" s="26"/>
      <c r="J34" s="26"/>
      <c r="K34" s="27">
        <f t="shared" si="0"/>
        <v>1470.4223800162144</v>
      </c>
      <c r="L34" s="26"/>
      <c r="N34" s="36"/>
    </row>
    <row r="35" spans="2:14">
      <c r="B35" s="29">
        <v>31</v>
      </c>
      <c r="C35" s="30" t="s">
        <v>71</v>
      </c>
      <c r="D35" s="31">
        <v>0</v>
      </c>
      <c r="E35" s="31">
        <v>0</v>
      </c>
      <c r="F35" s="31">
        <v>0.10430738816099999</v>
      </c>
      <c r="G35" s="26"/>
      <c r="H35" s="26">
        <v>0</v>
      </c>
      <c r="I35" s="26"/>
      <c r="J35" s="26"/>
      <c r="K35" s="27">
        <f t="shared" si="0"/>
        <v>0.10430738816099999</v>
      </c>
      <c r="L35" s="26"/>
      <c r="N35" s="36"/>
    </row>
    <row r="36" spans="2:14">
      <c r="B36" s="29">
        <v>32</v>
      </c>
      <c r="C36" s="32" t="s">
        <v>72</v>
      </c>
      <c r="D36" s="31">
        <v>694.32330433615721</v>
      </c>
      <c r="E36" s="31">
        <v>465.580239618284</v>
      </c>
      <c r="F36" s="31">
        <v>37.822030519500387</v>
      </c>
      <c r="G36" s="26"/>
      <c r="H36" s="26">
        <v>3.4707925596978031</v>
      </c>
      <c r="I36" s="26"/>
      <c r="J36" s="26"/>
      <c r="K36" s="27">
        <f t="shared" si="0"/>
        <v>1201.1963670336395</v>
      </c>
      <c r="L36" s="26"/>
      <c r="N36" s="36"/>
    </row>
    <row r="37" spans="2:14">
      <c r="B37" s="29">
        <v>33</v>
      </c>
      <c r="C37" s="32" t="s">
        <v>163</v>
      </c>
      <c r="D37" s="31">
        <v>6.6791262029669998</v>
      </c>
      <c r="E37" s="31">
        <v>146.14367683114347</v>
      </c>
      <c r="F37" s="31">
        <v>6.2996416279123029</v>
      </c>
      <c r="G37" s="26"/>
      <c r="H37" s="26">
        <v>1.1706979919614002</v>
      </c>
      <c r="I37" s="26"/>
      <c r="J37" s="26"/>
      <c r="K37" s="27">
        <f t="shared" si="0"/>
        <v>160.29314265398418</v>
      </c>
      <c r="L37" s="26"/>
      <c r="N37" s="36"/>
    </row>
    <row r="38" spans="2:14">
      <c r="B38" s="29">
        <v>34</v>
      </c>
      <c r="C38" s="32" t="s">
        <v>73</v>
      </c>
      <c r="D38" s="31">
        <v>0</v>
      </c>
      <c r="E38" s="31">
        <v>0.15153636616099997</v>
      </c>
      <c r="F38" s="31">
        <v>0.15865433806419993</v>
      </c>
      <c r="G38" s="26"/>
      <c r="H38" s="26">
        <v>0</v>
      </c>
      <c r="I38" s="26"/>
      <c r="J38" s="26"/>
      <c r="K38" s="27">
        <f t="shared" si="0"/>
        <v>0.3101907042251999</v>
      </c>
      <c r="L38" s="26"/>
      <c r="N38" s="36"/>
    </row>
    <row r="39" spans="2:14">
      <c r="B39" s="29">
        <v>35</v>
      </c>
      <c r="C39" s="32" t="s">
        <v>74</v>
      </c>
      <c r="D39" s="31">
        <v>10.996294066934299</v>
      </c>
      <c r="E39" s="31">
        <v>147.72911059752261</v>
      </c>
      <c r="F39" s="31">
        <v>14.568944297349899</v>
      </c>
      <c r="G39" s="26"/>
      <c r="H39" s="26">
        <v>1.3394862104457994</v>
      </c>
      <c r="I39" s="26"/>
      <c r="J39" s="26"/>
      <c r="K39" s="27">
        <f t="shared" si="0"/>
        <v>174.63383517225262</v>
      </c>
      <c r="L39" s="26"/>
      <c r="N39" s="36"/>
    </row>
    <row r="40" spans="2:14">
      <c r="B40" s="29">
        <v>36</v>
      </c>
      <c r="C40" s="32" t="s">
        <v>75</v>
      </c>
      <c r="D40" s="31">
        <v>1.1371919645099999E-2</v>
      </c>
      <c r="E40" s="31">
        <v>1.7230137216438002</v>
      </c>
      <c r="F40" s="31">
        <v>8.4930270998099994E-2</v>
      </c>
      <c r="G40" s="26"/>
      <c r="H40" s="26">
        <v>2.2382544193E-3</v>
      </c>
      <c r="I40" s="26"/>
      <c r="J40" s="26"/>
      <c r="K40" s="27">
        <f t="shared" si="0"/>
        <v>1.8215541667063002</v>
      </c>
      <c r="L40" s="26"/>
      <c r="N40" s="36"/>
    </row>
    <row r="41" spans="2:14">
      <c r="B41" s="29">
        <v>37</v>
      </c>
      <c r="C41" s="32" t="s">
        <v>76</v>
      </c>
      <c r="D41" s="31">
        <v>114.93403132867277</v>
      </c>
      <c r="E41" s="31">
        <v>497.48152285450772</v>
      </c>
      <c r="F41" s="31">
        <v>51.698933570894717</v>
      </c>
      <c r="G41" s="26"/>
      <c r="H41" s="26">
        <v>2.1214910385670001</v>
      </c>
      <c r="I41" s="26"/>
      <c r="J41" s="26"/>
      <c r="K41" s="27">
        <f t="shared" si="0"/>
        <v>666.23597879264219</v>
      </c>
      <c r="L41" s="26"/>
      <c r="N41" s="36"/>
    </row>
    <row r="42" spans="2:14">
      <c r="B42" s="25" t="s">
        <v>11</v>
      </c>
      <c r="C42" s="13"/>
      <c r="D42" s="39">
        <f>SUM(D5:D41)</f>
        <v>8414.8336674263628</v>
      </c>
      <c r="E42" s="39">
        <f>SUM(E5:E41)</f>
        <v>14390.331124326573</v>
      </c>
      <c r="F42" s="39">
        <f t="shared" ref="F42:H42" si="1">SUM(F5:F41)</f>
        <v>1140.7114728899094</v>
      </c>
      <c r="G42" s="34">
        <f t="shared" si="1"/>
        <v>0</v>
      </c>
      <c r="H42" s="62">
        <f t="shared" si="1"/>
        <v>55.866593366581</v>
      </c>
      <c r="I42" s="35"/>
      <c r="J42" s="35">
        <f>SUM(J38:J41)</f>
        <v>0</v>
      </c>
      <c r="K42" s="34">
        <f>SUM(K5:K41)</f>
        <v>24001.74285800942</v>
      </c>
      <c r="L42" s="26"/>
      <c r="M42" s="28"/>
    </row>
    <row r="43" spans="2:14">
      <c r="E43" s="38"/>
    </row>
  </sheetData>
  <sheetProtection password="DB90" sheet="1" objects="1" scenarios="1" selectLockedCells="1" selectUnlockedCells="1"/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 Kumar Singh</dc:creator>
  <cp:lastModifiedBy>valakir</cp:lastModifiedBy>
  <dcterms:created xsi:type="dcterms:W3CDTF">2015-07-06T12:22:36Z</dcterms:created>
  <dcterms:modified xsi:type="dcterms:W3CDTF">2015-11-13T08:35:10Z</dcterms:modified>
</cp:coreProperties>
</file>