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12" r:id="rId1"/>
    <sheet name="Anex A2 Frmt AUM stateUT wise " sheetId="9" r:id="rId2"/>
  </sheets>
  <definedNames>
    <definedName name="_xlnm._FilterDatabase" localSheetId="0" hidden="1">'Anex A1 Frmt for AUM disclosure'!$A$1:$BK$146</definedName>
  </definedNames>
  <calcPr calcId="125725"/>
</workbook>
</file>

<file path=xl/calcChain.xml><?xml version="1.0" encoding="utf-8"?>
<calcChain xmlns="http://schemas.openxmlformats.org/spreadsheetml/2006/main">
  <c r="BK20" i="12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D84" l="1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C84"/>
  <c r="D104" l="1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C104"/>
  <c r="BK143"/>
  <c r="BK142"/>
  <c r="BK115"/>
  <c r="BK116"/>
  <c r="BK117"/>
  <c r="BK118"/>
  <c r="BK119"/>
  <c r="BK120"/>
  <c r="BK121"/>
  <c r="BK114"/>
  <c r="BK110"/>
  <c r="BK19"/>
  <c r="BK14"/>
  <c r="BK10"/>
  <c r="BK9"/>
  <c r="BK84" l="1"/>
  <c r="BK11"/>
  <c r="K6" i="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5"/>
  <c r="K42" l="1"/>
  <c r="BJ144" i="12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J111"/>
  <c r="BJ123" s="1"/>
  <c r="BI111"/>
  <c r="BI123" s="1"/>
  <c r="BH111"/>
  <c r="BH123" s="1"/>
  <c r="BG111"/>
  <c r="BG123" s="1"/>
  <c r="BF111"/>
  <c r="BF123" s="1"/>
  <c r="BE111"/>
  <c r="BE123" s="1"/>
  <c r="BD111"/>
  <c r="BD123" s="1"/>
  <c r="BC111"/>
  <c r="BC123" s="1"/>
  <c r="BB111"/>
  <c r="BB123" s="1"/>
  <c r="BA111"/>
  <c r="BA123" s="1"/>
  <c r="AZ111"/>
  <c r="AZ123" s="1"/>
  <c r="AY111"/>
  <c r="AY123" s="1"/>
  <c r="AX111"/>
  <c r="AX123" s="1"/>
  <c r="AW111"/>
  <c r="AW123" s="1"/>
  <c r="AV111"/>
  <c r="AV123" s="1"/>
  <c r="AU111"/>
  <c r="AU123" s="1"/>
  <c r="AT111"/>
  <c r="AT123" s="1"/>
  <c r="AS111"/>
  <c r="AS123" s="1"/>
  <c r="AR111"/>
  <c r="AR123" s="1"/>
  <c r="AQ111"/>
  <c r="AQ123" s="1"/>
  <c r="AP111"/>
  <c r="AP123" s="1"/>
  <c r="AO111"/>
  <c r="AO123" s="1"/>
  <c r="AN111"/>
  <c r="AN123" s="1"/>
  <c r="AM111"/>
  <c r="AM123" s="1"/>
  <c r="AL111"/>
  <c r="AL123" s="1"/>
  <c r="AK111"/>
  <c r="AK123" s="1"/>
  <c r="AJ111"/>
  <c r="AJ123" s="1"/>
  <c r="AI111"/>
  <c r="AI123" s="1"/>
  <c r="AH111"/>
  <c r="AH123" s="1"/>
  <c r="AG111"/>
  <c r="AG123" s="1"/>
  <c r="AF111"/>
  <c r="AF123" s="1"/>
  <c r="AE111"/>
  <c r="AE123" s="1"/>
  <c r="AD111"/>
  <c r="AD123" s="1"/>
  <c r="AC111"/>
  <c r="AC123" s="1"/>
  <c r="AB111"/>
  <c r="AB123" s="1"/>
  <c r="AA111"/>
  <c r="AA123" s="1"/>
  <c r="Z111"/>
  <c r="Z123" s="1"/>
  <c r="Y111"/>
  <c r="Y123" s="1"/>
  <c r="X111"/>
  <c r="X123" s="1"/>
  <c r="W111"/>
  <c r="W123" s="1"/>
  <c r="V111"/>
  <c r="V123" s="1"/>
  <c r="U111"/>
  <c r="U123" s="1"/>
  <c r="T111"/>
  <c r="T123" s="1"/>
  <c r="S111"/>
  <c r="S123" s="1"/>
  <c r="R111"/>
  <c r="R123" s="1"/>
  <c r="Q111"/>
  <c r="Q123" s="1"/>
  <c r="P111"/>
  <c r="P123" s="1"/>
  <c r="O111"/>
  <c r="O123" s="1"/>
  <c r="N111"/>
  <c r="N123" s="1"/>
  <c r="M111"/>
  <c r="M123" s="1"/>
  <c r="L111"/>
  <c r="L123" s="1"/>
  <c r="K111"/>
  <c r="K123" s="1"/>
  <c r="J111"/>
  <c r="J123" s="1"/>
  <c r="I111"/>
  <c r="I123" s="1"/>
  <c r="H111"/>
  <c r="H123" s="1"/>
  <c r="G111"/>
  <c r="G123" s="1"/>
  <c r="F111"/>
  <c r="F123" s="1"/>
  <c r="E111"/>
  <c r="E123" s="1"/>
  <c r="D111"/>
  <c r="D123" s="1"/>
  <c r="C111"/>
  <c r="BK111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K104" l="1"/>
  <c r="C123"/>
  <c r="BK15"/>
  <c r="BK144"/>
  <c r="BK122"/>
  <c r="BK123" s="1"/>
  <c r="D105"/>
  <c r="D146" s="1"/>
  <c r="C105"/>
  <c r="BK105" l="1"/>
  <c r="C146"/>
  <c r="E105"/>
  <c r="E146" s="1"/>
  <c r="J42" i="9"/>
  <c r="E42"/>
  <c r="H42"/>
  <c r="G42"/>
  <c r="F42"/>
  <c r="D42"/>
  <c r="F105" i="12" l="1"/>
  <c r="F146" s="1"/>
  <c r="BK146" l="1"/>
  <c r="G105"/>
  <c r="G146" s="1"/>
  <c r="H105" l="1"/>
  <c r="H146" s="1"/>
  <c r="I105" l="1"/>
  <c r="I146" s="1"/>
  <c r="J105" l="1"/>
  <c r="J146" s="1"/>
  <c r="K105" l="1"/>
  <c r="K146" s="1"/>
  <c r="L105" l="1"/>
  <c r="L146" s="1"/>
  <c r="M105" l="1"/>
  <c r="M146" s="1"/>
  <c r="N105" l="1"/>
  <c r="N146" s="1"/>
  <c r="O105" l="1"/>
  <c r="O146" s="1"/>
  <c r="P105" l="1"/>
  <c r="P146" s="1"/>
  <c r="Q105" l="1"/>
  <c r="Q146" s="1"/>
  <c r="R105" l="1"/>
  <c r="R146" s="1"/>
  <c r="S105" l="1"/>
  <c r="S146" s="1"/>
  <c r="T105" l="1"/>
  <c r="T146" s="1"/>
  <c r="U105" l="1"/>
  <c r="U146" s="1"/>
  <c r="V105" l="1"/>
  <c r="V146" s="1"/>
  <c r="W105" l="1"/>
  <c r="W146" s="1"/>
  <c r="X105" l="1"/>
  <c r="X146" s="1"/>
  <c r="Y105" l="1"/>
  <c r="Y146" s="1"/>
  <c r="Z105" l="1"/>
  <c r="Z146" s="1"/>
  <c r="AA105" l="1"/>
  <c r="AA146" s="1"/>
  <c r="AB105" l="1"/>
  <c r="AB146" s="1"/>
  <c r="AC105" l="1"/>
  <c r="AC146" s="1"/>
  <c r="AD105" l="1"/>
  <c r="AD146" s="1"/>
  <c r="AE105" l="1"/>
  <c r="AE146" s="1"/>
  <c r="AF105" l="1"/>
  <c r="AF146" s="1"/>
  <c r="AG105" l="1"/>
  <c r="AG146" s="1"/>
  <c r="AH105" l="1"/>
  <c r="AH146" s="1"/>
  <c r="AI105" l="1"/>
  <c r="AI146" s="1"/>
  <c r="AJ105" l="1"/>
  <c r="AJ146" s="1"/>
  <c r="AK105" l="1"/>
  <c r="AK146" s="1"/>
  <c r="AL105" l="1"/>
  <c r="AL146" s="1"/>
  <c r="AM105" l="1"/>
  <c r="AM146" s="1"/>
  <c r="AN105" l="1"/>
  <c r="AN146" s="1"/>
  <c r="AO105" l="1"/>
  <c r="AO146" s="1"/>
  <c r="AP105" l="1"/>
  <c r="AP146" s="1"/>
  <c r="AQ105" l="1"/>
  <c r="AQ146" s="1"/>
  <c r="AR105" l="1"/>
  <c r="AR146" s="1"/>
  <c r="AS105" l="1"/>
  <c r="AS146" s="1"/>
  <c r="AT105" l="1"/>
  <c r="AT146" s="1"/>
  <c r="AU105" l="1"/>
  <c r="AU146" s="1"/>
  <c r="AV105" l="1"/>
  <c r="AV146" s="1"/>
  <c r="AW105" l="1"/>
  <c r="AW146" s="1"/>
  <c r="AX105" l="1"/>
  <c r="AX146" s="1"/>
  <c r="AY105" l="1"/>
  <c r="AY146" s="1"/>
  <c r="AZ105" l="1"/>
  <c r="AZ146" s="1"/>
  <c r="BA105" l="1"/>
  <c r="BA146" s="1"/>
  <c r="BB105" l="1"/>
  <c r="BB146" s="1"/>
  <c r="BC105" l="1"/>
  <c r="BC146" s="1"/>
  <c r="BD105" l="1"/>
  <c r="BD146" s="1"/>
  <c r="BE105" l="1"/>
  <c r="BE146" s="1"/>
  <c r="BF105" l="1"/>
  <c r="BF146" s="1"/>
  <c r="BG105" l="1"/>
  <c r="BG146" s="1"/>
  <c r="BH105" l="1"/>
  <c r="BH146" s="1"/>
  <c r="BI105" l="1"/>
  <c r="BI146" s="1"/>
  <c r="BJ105"/>
  <c r="BJ146" s="1"/>
</calcChain>
</file>

<file path=xl/sharedStrings.xml><?xml version="1.0" encoding="utf-8"?>
<sst xmlns="http://schemas.openxmlformats.org/spreadsheetml/2006/main" count="242" uniqueCount="198">
  <si>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</si>
  <si>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</si>
  <si>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</si>
  <si>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</si>
  <si>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</si>
  <si>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</si>
  <si>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</si>
  <si>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</si>
  <si>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</si>
  <si>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</si>
  <si>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</si>
  <si>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</si>
  <si>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</si>
  <si>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</si>
  <si>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</si>
  <si>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</si>
  <si>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</si>
  <si>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</si>
  <si>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</si>
  <si>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</si>
  <si>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</si>
  <si>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</si>
  <si>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</si>
  <si>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</si>
  <si>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</si>
  <si>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</si>
  <si>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</si>
  <si>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</si>
  <si>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</si>
  <si>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</si>
  <si>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</si>
  <si>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</si>
  <si>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</si>
  <si>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</si>
  <si>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</si>
  <si>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</si>
  <si>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</si>
  <si>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</si>
  <si>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</si>
  <si>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</si>
  <si>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</si>
  <si>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</si>
  <si>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</si>
  <si>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</si>
  <si>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</si>
  <si>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</si>
  <si>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</si>
  <si>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</si>
  <si>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</si>
  <si>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</si>
  <si>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</si>
  <si>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</si>
  <si>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</si>
  <si>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</si>
  <si>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</si>
  <si>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</si>
  <si>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</si>
  <si>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</si>
  <si>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</si>
  <si>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</si>
  <si>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</si>
  <si>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</si>
  <si>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</si>
  <si>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</si>
  <si>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</si>
  <si>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</si>
  <si>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</si>
  <si>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</si>
  <si>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</si>
  <si>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</si>
  <si>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</si>
  <si>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</si>
  <si>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</si>
  <si>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</si>
  <si>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</si>
  <si>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</si>
  <si>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</si>
  <si>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</si>
  <si>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</si>
  <si>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</si>
  <si>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</si>
  <si>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</si>
  <si>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</si>
  <si>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</si>
  <si>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</si>
  <si>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</si>
  <si>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</si>
  <si>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</si>
  <si>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</si>
  <si>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</si>
  <si>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</si>
  <si>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</si>
  <si>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</si>
  <si>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</si>
  <si>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</si>
  <si>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</si>
  <si>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</si>
  <si>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</si>
  <si>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</si>
  <si>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</si>
  <si>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</si>
  <si>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</si>
  <si>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</si>
  <si>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</si>
  <si>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</si>
  <si>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</si>
  <si>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45</t>
  </si>
  <si>
    <t>DWS  Fixed maturity Plan Series 47</t>
  </si>
  <si>
    <t>DWS  Fixed maturity Plan Series 49</t>
  </si>
  <si>
    <t>DWS  Fixed maturity Plan Series 54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</si>
  <si>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</si>
  <si>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</si>
  <si>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</si>
  <si>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</si>
  <si>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</si>
  <si>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</si>
  <si>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</si>
  <si>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</si>
  <si>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</si>
  <si>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</si>
  <si>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</si>
  <si>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</si>
  <si>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37</t>
  </si>
  <si>
    <t>DWS Fixed Maturity Plan - Series 38</t>
  </si>
  <si>
    <t>DWS Fixed Maturity Plan - Series 39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</si>
  <si>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</si>
  <si>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</si>
  <si>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</si>
  <si>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</si>
  <si>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</si>
  <si>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</si>
  <si>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</si>
  <si>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</si>
  <si>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</si>
  <si>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</si>
  <si>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</si>
  <si>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</si>
  <si>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</si>
  <si>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</si>
  <si>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</si>
  <si>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</si>
  <si>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</si>
  <si>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</si>
  <si>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Premier Bond Fund</t>
  </si>
  <si>
    <t>DWS Short Maturity Fund</t>
  </si>
  <si>
    <t>DWS Treasury Fund - Investment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</si>
  <si>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</si>
  <si>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</si>
  <si>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</si>
  <si>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</si>
  <si>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</si>
  <si>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</si>
  <si>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</si>
  <si>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</si>
  <si>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</si>
  <si>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</si>
  <si>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</si>
  <si>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</si>
  <si>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</si>
  <si>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</si>
  <si>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</si>
  <si>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</si>
  <si>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</si>
  <si>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</si>
  <si>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</si>
  <si>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</si>
  <si>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</si>
  <si>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</si>
  <si>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</si>
  <si>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</si>
  <si>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</si>
  <si>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</si>
  <si>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</si>
  <si>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</si>
  <si>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Fixed Maturity Plan Series 85</t>
  </si>
  <si>
    <t>DWS Fixed Maturity Plan Series 86</t>
  </si>
  <si>
    <t>DWS Fixed Maturity Plan Series 87</t>
  </si>
  <si>
    <t>DWS Hybrid Fixed Term Fund Series 31</t>
  </si>
  <si>
    <t>DWS Hybrid Fixed Term Fund Series 32</t>
  </si>
  <si>
    <t>DWS Hybrid Fixed Term Fund Series 33</t>
  </si>
  <si>
    <t>DWS Hybrid Fixed Term Fund Series 34</t>
  </si>
  <si>
    <t>DWS Hybrid Fixed Term Fund Series 35</t>
  </si>
  <si>
    <t>DWS Hybrid Fixed Term Fund Series 37</t>
  </si>
  <si>
    <t>DWS Equity Income Fund</t>
  </si>
  <si>
    <t>DWS Mid Cap Fund Series 1</t>
  </si>
  <si>
    <t>DWS Large Cap Fund Series 1</t>
  </si>
  <si>
    <t>DWS Large Cap Fund Series 2</t>
  </si>
  <si>
    <t>DWS Large Cap Fund Series 3</t>
  </si>
  <si>
    <t>DWS Hybrid Fixed Term Fund Series 39</t>
  </si>
  <si>
    <t>DWS Fixed Maturity Plan Series 91</t>
  </si>
  <si>
    <t>Deutsche Mutual Fund (All figures in Rs. Crore)</t>
  </si>
  <si>
    <t>DWS Hybrid Fixed Term Fund Series 40</t>
  </si>
  <si>
    <t>DWS Hybrid Fixed Term Fund Series 41</t>
  </si>
  <si>
    <t>DWS Low Duration Fund</t>
  </si>
  <si>
    <t>DWS Fixed Maturity Plan - Series 4</t>
  </si>
  <si>
    <t>DWS Fixed Maturity Plan - Series 95</t>
  </si>
  <si>
    <t>Deutsche Mutual Fund: Net Assets Under Management (AUM) as on 31st January 2016 (All figures in Rs. Crore)</t>
  </si>
  <si>
    <t>Table showing State wise /Union Territory wise contribution to AUM of category of schemes as on 31st January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</si>
</sst>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2" applyFont="1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0" fontId="6" fillId="0" borderId="0" xfId="2" applyFont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8" fillId="0" borderId="0" xfId="0" applyFont="1" applyBorder="1"/>
    <xf numFmtId="164" fontId="8" fillId="0" borderId="0" xfId="4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164" fontId="8" fillId="0" borderId="6" xfId="4" applyFont="1" applyBorder="1"/>
    <xf numFmtId="0" fontId="7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7" fillId="0" borderId="0" xfId="0" applyFont="1" applyBorder="1"/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2" fontId="6" fillId="0" borderId="3" xfId="2" applyNumberFormat="1" applyFont="1" applyFill="1" applyBorder="1"/>
    <xf numFmtId="0" fontId="7" fillId="0" borderId="8" xfId="0" applyFont="1" applyBorder="1"/>
    <xf numFmtId="0" fontId="7" fillId="0" borderId="0" xfId="0" applyFont="1" applyBorder="1" applyAlignment="1">
      <alignment horizontal="right" wrapText="1"/>
    </xf>
    <xf numFmtId="0" fontId="8" fillId="0" borderId="0" xfId="0" applyFont="1"/>
    <xf numFmtId="2" fontId="6" fillId="0" borderId="1" xfId="2" applyNumberFormat="1" applyFont="1" applyFill="1" applyBorder="1" applyAlignment="1">
      <alignment horizontal="center" vertical="top" wrapText="1"/>
    </xf>
    <xf numFmtId="164" fontId="8" fillId="0" borderId="1" xfId="4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1" xfId="4" applyFont="1" applyBorder="1" applyAlignment="1">
      <alignment horizontal="left"/>
    </xf>
    <xf numFmtId="0" fontId="8" fillId="0" borderId="1" xfId="1" applyFont="1" applyBorder="1"/>
    <xf numFmtId="2" fontId="8" fillId="0" borderId="5" xfId="0" applyNumberFormat="1" applyFont="1" applyBorder="1"/>
    <xf numFmtId="164" fontId="7" fillId="0" borderId="1" xfId="0" applyNumberFormat="1" applyFont="1" applyBorder="1"/>
    <xf numFmtId="164" fontId="7" fillId="0" borderId="1" xfId="4" applyFont="1" applyBorder="1"/>
    <xf numFmtId="43" fontId="8" fillId="0" borderId="0" xfId="0" applyNumberFormat="1" applyFont="1"/>
    <xf numFmtId="0" fontId="8" fillId="0" borderId="22" xfId="0" applyFont="1" applyBorder="1" applyAlignment="1">
      <alignment horizontal="right" wrapText="1"/>
    </xf>
    <xf numFmtId="164" fontId="8" fillId="0" borderId="0" xfId="4" applyFont="1"/>
    <xf numFmtId="164" fontId="7" fillId="3" borderId="1" xfId="0" applyNumberFormat="1" applyFont="1" applyFill="1" applyBorder="1"/>
    <xf numFmtId="2" fontId="6" fillId="5" borderId="1" xfId="2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/>
    <xf numFmtId="2" fontId="8" fillId="0" borderId="7" xfId="4" applyNumberFormat="1" applyFont="1" applyBorder="1"/>
    <xf numFmtId="2" fontId="7" fillId="0" borderId="6" xfId="4" applyNumberFormat="1" applyFont="1" applyBorder="1"/>
    <xf numFmtId="2" fontId="8" fillId="0" borderId="4" xfId="0" applyNumberFormat="1" applyFont="1" applyBorder="1"/>
    <xf numFmtId="2" fontId="8" fillId="0" borderId="6" xfId="4" applyNumberFormat="1" applyFont="1" applyBorder="1"/>
    <xf numFmtId="2" fontId="8" fillId="0" borderId="21" xfId="0" applyNumberFormat="1" applyFont="1" applyBorder="1"/>
    <xf numFmtId="2" fontId="8" fillId="0" borderId="22" xfId="0" applyNumberFormat="1" applyFont="1" applyBorder="1"/>
    <xf numFmtId="2" fontId="7" fillId="0" borderId="4" xfId="0" applyNumberFormat="1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7" fillId="3" borderId="4" xfId="4" applyNumberFormat="1" applyFont="1" applyFill="1" applyBorder="1" applyAlignment="1">
      <alignment horizontal="center"/>
    </xf>
    <xf numFmtId="2" fontId="8" fillId="0" borderId="2" xfId="0" applyNumberFormat="1" applyFont="1" applyBorder="1"/>
    <xf numFmtId="2" fontId="8" fillId="0" borderId="3" xfId="0" applyNumberFormat="1" applyFont="1" applyBorder="1"/>
    <xf numFmtId="2" fontId="8" fillId="0" borderId="4" xfId="4" applyNumberFormat="1" applyFont="1" applyBorder="1"/>
    <xf numFmtId="2" fontId="8" fillId="0" borderId="0" xfId="0" applyNumberFormat="1" applyFont="1" applyBorder="1"/>
    <xf numFmtId="2" fontId="8" fillId="0" borderId="0" xfId="4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2" fontId="7" fillId="2" borderId="0" xfId="0" applyNumberFormat="1" applyFont="1" applyFill="1" applyBorder="1"/>
    <xf numFmtId="2" fontId="8" fillId="2" borderId="0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2" fontId="7" fillId="0" borderId="7" xfId="4" applyNumberFormat="1" applyFont="1" applyBorder="1"/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left" vertical="top" wrapText="1"/>
    </xf>
    <xf numFmtId="2" fontId="6" fillId="0" borderId="25" xfId="2" applyNumberFormat="1" applyFont="1" applyFill="1" applyBorder="1" applyAlignment="1">
      <alignment horizontal="left" vertical="top" wrapText="1"/>
    </xf>
    <xf numFmtId="2" fontId="6" fillId="0" borderId="26" xfId="2" applyNumberFormat="1" applyFont="1" applyFill="1" applyBorder="1" applyAlignment="1">
      <alignment horizontal="left" vertical="top" wrapText="1"/>
    </xf>
    <xf numFmtId="2" fontId="6" fillId="3" borderId="15" xfId="2" applyNumberFormat="1" applyFont="1" applyFill="1" applyBorder="1" applyAlignment="1">
      <alignment horizontal="center" vertical="top" wrapText="1"/>
    </xf>
    <xf numFmtId="2" fontId="6" fillId="3" borderId="16" xfId="2" applyNumberFormat="1" applyFont="1" applyFill="1" applyBorder="1" applyAlignment="1">
      <alignment horizontal="center" vertical="top" wrapText="1"/>
    </xf>
    <xf numFmtId="2" fontId="6" fillId="3" borderId="17" xfId="2" applyNumberFormat="1" applyFont="1" applyFill="1" applyBorder="1" applyAlignment="1">
      <alignment horizontal="center" vertical="top" wrapText="1"/>
    </xf>
    <xf numFmtId="2" fontId="6" fillId="4" borderId="15" xfId="2" applyNumberFormat="1" applyFont="1" applyFill="1" applyBorder="1" applyAlignment="1">
      <alignment horizontal="center" vertical="top" wrapText="1"/>
    </xf>
    <xf numFmtId="2" fontId="6" fillId="4" borderId="16" xfId="2" applyNumberFormat="1" applyFont="1" applyFill="1" applyBorder="1" applyAlignment="1">
      <alignment horizontal="center" vertical="top" wrapText="1"/>
    </xf>
    <xf numFmtId="2" fontId="6" fillId="4" borderId="17" xfId="2" applyNumberFormat="1" applyFont="1" applyFill="1" applyBorder="1" applyAlignment="1">
      <alignment horizontal="center" vertical="top" wrapText="1"/>
    </xf>
    <xf numFmtId="2" fontId="6" fillId="6" borderId="15" xfId="2" applyNumberFormat="1" applyFont="1" applyFill="1" applyBorder="1" applyAlignment="1">
      <alignment horizontal="center" vertical="top" wrapText="1"/>
    </xf>
    <xf numFmtId="2" fontId="6" fillId="6" borderId="16" xfId="2" applyNumberFormat="1" applyFont="1" applyFill="1" applyBorder="1" applyAlignment="1">
      <alignment horizontal="center" vertical="top" wrapText="1"/>
    </xf>
    <xf numFmtId="2" fontId="6" fillId="6" borderId="17" xfId="2" applyNumberFormat="1" applyFont="1" applyFill="1" applyBorder="1" applyAlignment="1">
      <alignment horizontal="center" vertical="top" wrapText="1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2" fontId="6" fillId="6" borderId="15" xfId="2" applyNumberFormat="1" applyFont="1" applyFill="1" applyBorder="1" applyAlignment="1">
      <alignment horizontal="center"/>
    </xf>
    <xf numFmtId="2" fontId="6" fillId="6" borderId="16" xfId="2" applyNumberFormat="1" applyFont="1" applyFill="1" applyBorder="1" applyAlignment="1">
      <alignment horizontal="center"/>
    </xf>
    <xf numFmtId="2" fontId="6" fillId="6" borderId="17" xfId="2" applyNumberFormat="1" applyFont="1" applyFill="1" applyBorder="1" applyAlignment="1">
      <alignment horizontal="center"/>
    </xf>
    <xf numFmtId="2" fontId="6" fillId="4" borderId="15" xfId="2" applyNumberFormat="1" applyFont="1" applyFill="1" applyBorder="1" applyAlignment="1">
      <alignment horizontal="center"/>
    </xf>
    <xf numFmtId="2" fontId="6" fillId="4" borderId="16" xfId="2" applyNumberFormat="1" applyFont="1" applyFill="1" applyBorder="1" applyAlignment="1">
      <alignment horizontal="center"/>
    </xf>
    <xf numFmtId="2" fontId="6" fillId="4" borderId="17" xfId="2" applyNumberFormat="1" applyFont="1" applyFill="1" applyBorder="1" applyAlignment="1">
      <alignment horizontal="center"/>
    </xf>
    <xf numFmtId="2" fontId="6" fillId="7" borderId="15" xfId="2" applyNumberFormat="1" applyFont="1" applyFill="1" applyBorder="1" applyAlignment="1">
      <alignment horizontal="center"/>
    </xf>
    <xf numFmtId="2" fontId="6" fillId="7" borderId="16" xfId="2" applyNumberFormat="1" applyFont="1" applyFill="1" applyBorder="1" applyAlignment="1">
      <alignment horizontal="center"/>
    </xf>
    <xf numFmtId="2" fontId="6" fillId="7" borderId="17" xfId="2" applyNumberFormat="1" applyFont="1" applyFill="1" applyBorder="1" applyAlignment="1">
      <alignment horizontal="center"/>
    </xf>
    <xf numFmtId="2" fontId="6" fillId="8" borderId="15" xfId="2" applyNumberFormat="1" applyFont="1" applyFill="1" applyBorder="1" applyAlignment="1">
      <alignment horizontal="center"/>
    </xf>
    <xf numFmtId="2" fontId="6" fillId="8" borderId="16" xfId="2" applyNumberFormat="1" applyFont="1" applyFill="1" applyBorder="1" applyAlignment="1">
      <alignment horizontal="center"/>
    </xf>
    <xf numFmtId="2" fontId="6" fillId="8" borderId="17" xfId="2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5"/>
  <sheetViews>
    <sheetView showGridLines="0"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6.7109375" style="8" bestFit="1" customWidth="1"/>
    <col min="2" max="2" width="43.42578125" style="8" customWidth="1"/>
    <col min="3" max="3" width="5.5703125" style="8" bestFit="1" customWidth="1"/>
    <col min="4" max="4" width="6.85546875" style="8" bestFit="1" customWidth="1"/>
    <col min="5" max="7" width="5.140625" style="8" customWidth="1"/>
    <col min="8" max="8" width="5.85546875" style="8" bestFit="1" customWidth="1"/>
    <col min="9" max="9" width="8.7109375" style="8" bestFit="1" customWidth="1"/>
    <col min="10" max="10" width="7.85546875" style="8" bestFit="1" customWidth="1"/>
    <col min="11" max="11" width="5.140625" style="8" customWidth="1"/>
    <col min="12" max="12" width="8" style="8" customWidth="1"/>
    <col min="13" max="13" width="5.140625" style="8" bestFit="1" customWidth="1"/>
    <col min="14" max="14" width="6.85546875" style="8" bestFit="1" customWidth="1"/>
    <col min="15" max="15" width="5.140625" style="8" bestFit="1" customWidth="1"/>
    <col min="16" max="16" width="5.140625" style="8" customWidth="1"/>
    <col min="17" max="18" width="5.140625" style="8" bestFit="1" customWidth="1"/>
    <col min="19" max="19" width="7.5703125" style="8" bestFit="1" customWidth="1"/>
    <col min="20" max="20" width="5.85546875" style="8" bestFit="1" customWidth="1"/>
    <col min="21" max="21" width="6.42578125" style="8" bestFit="1" customWidth="1"/>
    <col min="22" max="22" width="5.140625" style="8" bestFit="1" customWidth="1"/>
    <col min="23" max="23" width="5.140625" style="8" customWidth="1"/>
    <col min="24" max="24" width="5.140625" style="8" bestFit="1" customWidth="1"/>
    <col min="25" max="27" width="5.140625" style="8" customWidth="1"/>
    <col min="28" max="28" width="5.140625" style="8" bestFit="1" customWidth="1"/>
    <col min="29" max="29" width="7.5703125" style="8" bestFit="1" customWidth="1"/>
    <col min="30" max="31" width="5.140625" style="8" customWidth="1"/>
    <col min="32" max="32" width="7.5703125" style="8" bestFit="1" customWidth="1"/>
    <col min="33" max="33" width="5.140625" style="8" customWidth="1"/>
    <col min="34" max="34" width="5.140625" style="8" bestFit="1" customWidth="1"/>
    <col min="35" max="36" width="5.140625" style="8" customWidth="1"/>
    <col min="37" max="39" width="5.140625" style="8" bestFit="1" customWidth="1"/>
    <col min="40" max="41" width="5.140625" style="8" customWidth="1"/>
    <col min="42" max="42" width="5.140625" style="8" bestFit="1" customWidth="1"/>
    <col min="43" max="43" width="5.140625" style="8" customWidth="1"/>
    <col min="44" max="44" width="6.28515625" style="8" customWidth="1"/>
    <col min="45" max="47" width="5.140625" style="8" customWidth="1"/>
    <col min="48" max="48" width="7.5703125" style="8" bestFit="1" customWidth="1"/>
    <col min="49" max="49" width="8.7109375" style="8" bestFit="1" customWidth="1"/>
    <col min="50" max="50" width="7.85546875" style="8" bestFit="1" customWidth="1"/>
    <col min="51" max="51" width="5.140625" style="8" customWidth="1"/>
    <col min="52" max="52" width="8.7109375" style="8" bestFit="1" customWidth="1"/>
    <col min="53" max="55" width="5.140625" style="8" bestFit="1" customWidth="1"/>
    <col min="56" max="56" width="5.140625" style="8" customWidth="1"/>
    <col min="57" max="57" width="5.140625" style="8" bestFit="1" customWidth="1"/>
    <col min="58" max="58" width="6.42578125" style="8" bestFit="1" customWidth="1"/>
    <col min="59" max="59" width="7.5703125" style="8" bestFit="1" customWidth="1"/>
    <col min="60" max="60" width="6.42578125" style="8" bestFit="1" customWidth="1"/>
    <col min="61" max="61" width="5.140625" style="8" customWidth="1"/>
    <col min="62" max="62" width="6.85546875" style="8" bestFit="1" customWidth="1"/>
    <col min="63" max="63" width="15" style="9" bestFit="1" customWidth="1"/>
    <col min="64" max="16384" width="9.140625" style="8"/>
  </cols>
  <sheetData>
    <row r="1" spans="1:65" s="1" customFormat="1" ht="13.5" thickBot="1">
      <c r="A1" s="81" t="s">
        <v>78</v>
      </c>
      <c r="B1" s="83" t="s">
        <v>165</v>
      </c>
      <c r="C1" s="85" t="s">
        <v>196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7"/>
    </row>
    <row r="2" spans="1:65" s="1" customFormat="1" ht="13.5" thickBot="1">
      <c r="A2" s="82"/>
      <c r="B2" s="84"/>
      <c r="C2" s="88" t="s">
        <v>31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  <c r="W2" s="91" t="s">
        <v>27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3"/>
      <c r="AQ2" s="94" t="s">
        <v>28</v>
      </c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6"/>
      <c r="BK2" s="97" t="s">
        <v>25</v>
      </c>
    </row>
    <row r="3" spans="1:65" s="5" customFormat="1" ht="13.5" thickBot="1">
      <c r="A3" s="82"/>
      <c r="B3" s="84"/>
      <c r="C3" s="100" t="s">
        <v>12</v>
      </c>
      <c r="D3" s="101"/>
      <c r="E3" s="101"/>
      <c r="F3" s="101"/>
      <c r="G3" s="101"/>
      <c r="H3" s="101"/>
      <c r="I3" s="101"/>
      <c r="J3" s="101"/>
      <c r="K3" s="101"/>
      <c r="L3" s="102"/>
      <c r="M3" s="103" t="s">
        <v>13</v>
      </c>
      <c r="N3" s="104"/>
      <c r="O3" s="104"/>
      <c r="P3" s="104"/>
      <c r="Q3" s="104"/>
      <c r="R3" s="104"/>
      <c r="S3" s="104"/>
      <c r="T3" s="104"/>
      <c r="U3" s="104"/>
      <c r="V3" s="105"/>
      <c r="W3" s="106" t="s">
        <v>12</v>
      </c>
      <c r="X3" s="107"/>
      <c r="Y3" s="107"/>
      <c r="Z3" s="107"/>
      <c r="AA3" s="107"/>
      <c r="AB3" s="107"/>
      <c r="AC3" s="107"/>
      <c r="AD3" s="107"/>
      <c r="AE3" s="107"/>
      <c r="AF3" s="108"/>
      <c r="AG3" s="103" t="s">
        <v>13</v>
      </c>
      <c r="AH3" s="104"/>
      <c r="AI3" s="104"/>
      <c r="AJ3" s="104"/>
      <c r="AK3" s="104"/>
      <c r="AL3" s="104"/>
      <c r="AM3" s="104"/>
      <c r="AN3" s="104"/>
      <c r="AO3" s="104"/>
      <c r="AP3" s="105"/>
      <c r="AQ3" s="106" t="s">
        <v>12</v>
      </c>
      <c r="AR3" s="107"/>
      <c r="AS3" s="107"/>
      <c r="AT3" s="107"/>
      <c r="AU3" s="107"/>
      <c r="AV3" s="107"/>
      <c r="AW3" s="107"/>
      <c r="AX3" s="107"/>
      <c r="AY3" s="107"/>
      <c r="AZ3" s="108"/>
      <c r="BA3" s="109" t="s">
        <v>13</v>
      </c>
      <c r="BB3" s="110"/>
      <c r="BC3" s="110"/>
      <c r="BD3" s="110"/>
      <c r="BE3" s="110"/>
      <c r="BF3" s="110"/>
      <c r="BG3" s="110"/>
      <c r="BH3" s="110"/>
      <c r="BI3" s="110"/>
      <c r="BJ3" s="111"/>
      <c r="BK3" s="98"/>
    </row>
    <row r="4" spans="1:65" s="5" customFormat="1">
      <c r="A4" s="82"/>
      <c r="B4" s="84"/>
      <c r="C4" s="75" t="s">
        <v>37</v>
      </c>
      <c r="D4" s="76"/>
      <c r="E4" s="76"/>
      <c r="F4" s="76"/>
      <c r="G4" s="77"/>
      <c r="H4" s="72" t="s">
        <v>38</v>
      </c>
      <c r="I4" s="73"/>
      <c r="J4" s="73"/>
      <c r="K4" s="73"/>
      <c r="L4" s="74"/>
      <c r="M4" s="75" t="s">
        <v>37</v>
      </c>
      <c r="N4" s="76"/>
      <c r="O4" s="76"/>
      <c r="P4" s="76"/>
      <c r="Q4" s="77"/>
      <c r="R4" s="72" t="s">
        <v>38</v>
      </c>
      <c r="S4" s="73"/>
      <c r="T4" s="73"/>
      <c r="U4" s="73"/>
      <c r="V4" s="74"/>
      <c r="W4" s="75" t="s">
        <v>37</v>
      </c>
      <c r="X4" s="76"/>
      <c r="Y4" s="76"/>
      <c r="Z4" s="76"/>
      <c r="AA4" s="77"/>
      <c r="AB4" s="72" t="s">
        <v>38</v>
      </c>
      <c r="AC4" s="73"/>
      <c r="AD4" s="73"/>
      <c r="AE4" s="73"/>
      <c r="AF4" s="74"/>
      <c r="AG4" s="75" t="s">
        <v>37</v>
      </c>
      <c r="AH4" s="76"/>
      <c r="AI4" s="76"/>
      <c r="AJ4" s="76"/>
      <c r="AK4" s="77"/>
      <c r="AL4" s="72" t="s">
        <v>38</v>
      </c>
      <c r="AM4" s="73"/>
      <c r="AN4" s="73"/>
      <c r="AO4" s="73"/>
      <c r="AP4" s="74"/>
      <c r="AQ4" s="75" t="s">
        <v>37</v>
      </c>
      <c r="AR4" s="76"/>
      <c r="AS4" s="76"/>
      <c r="AT4" s="76"/>
      <c r="AU4" s="77"/>
      <c r="AV4" s="72" t="s">
        <v>38</v>
      </c>
      <c r="AW4" s="73"/>
      <c r="AX4" s="73"/>
      <c r="AY4" s="73"/>
      <c r="AZ4" s="74"/>
      <c r="BA4" s="75" t="s">
        <v>37</v>
      </c>
      <c r="BB4" s="76"/>
      <c r="BC4" s="76"/>
      <c r="BD4" s="76"/>
      <c r="BE4" s="77"/>
      <c r="BF4" s="72" t="s">
        <v>38</v>
      </c>
      <c r="BG4" s="73"/>
      <c r="BH4" s="73"/>
      <c r="BI4" s="73"/>
      <c r="BJ4" s="74"/>
      <c r="BK4" s="98"/>
    </row>
    <row r="5" spans="1:65" s="5" customFormat="1" ht="15" customHeight="1">
      <c r="A5" s="82"/>
      <c r="B5" s="84"/>
      <c r="C5" s="2">
        <v>1</v>
      </c>
      <c r="D5" s="3">
        <v>2</v>
      </c>
      <c r="E5" s="3">
        <v>3</v>
      </c>
      <c r="F5" s="3">
        <v>4</v>
      </c>
      <c r="G5" s="4">
        <v>5</v>
      </c>
      <c r="H5" s="2">
        <v>1</v>
      </c>
      <c r="I5" s="3">
        <v>2</v>
      </c>
      <c r="J5" s="3">
        <v>3</v>
      </c>
      <c r="K5" s="3">
        <v>4</v>
      </c>
      <c r="L5" s="4">
        <v>5</v>
      </c>
      <c r="M5" s="2">
        <v>1</v>
      </c>
      <c r="N5" s="3">
        <v>2</v>
      </c>
      <c r="O5" s="3">
        <v>3</v>
      </c>
      <c r="P5" s="3">
        <v>4</v>
      </c>
      <c r="Q5" s="4">
        <v>5</v>
      </c>
      <c r="R5" s="2">
        <v>1</v>
      </c>
      <c r="S5" s="3">
        <v>2</v>
      </c>
      <c r="T5" s="3">
        <v>3</v>
      </c>
      <c r="U5" s="3">
        <v>4</v>
      </c>
      <c r="V5" s="4">
        <v>5</v>
      </c>
      <c r="W5" s="2">
        <v>1</v>
      </c>
      <c r="X5" s="3">
        <v>2</v>
      </c>
      <c r="Y5" s="3">
        <v>3</v>
      </c>
      <c r="Z5" s="3">
        <v>4</v>
      </c>
      <c r="AA5" s="4">
        <v>5</v>
      </c>
      <c r="AB5" s="2">
        <v>1</v>
      </c>
      <c r="AC5" s="3">
        <v>2</v>
      </c>
      <c r="AD5" s="3">
        <v>3</v>
      </c>
      <c r="AE5" s="3">
        <v>4</v>
      </c>
      <c r="AF5" s="4">
        <v>5</v>
      </c>
      <c r="AG5" s="2">
        <v>1</v>
      </c>
      <c r="AH5" s="3">
        <v>2</v>
      </c>
      <c r="AI5" s="3">
        <v>3</v>
      </c>
      <c r="AJ5" s="3">
        <v>4</v>
      </c>
      <c r="AK5" s="4">
        <v>5</v>
      </c>
      <c r="AL5" s="2">
        <v>1</v>
      </c>
      <c r="AM5" s="3">
        <v>2</v>
      </c>
      <c r="AN5" s="3">
        <v>3</v>
      </c>
      <c r="AO5" s="3">
        <v>4</v>
      </c>
      <c r="AP5" s="4">
        <v>5</v>
      </c>
      <c r="AQ5" s="2">
        <v>1</v>
      </c>
      <c r="AR5" s="3">
        <v>2</v>
      </c>
      <c r="AS5" s="3">
        <v>3</v>
      </c>
      <c r="AT5" s="3">
        <v>4</v>
      </c>
      <c r="AU5" s="4">
        <v>5</v>
      </c>
      <c r="AV5" s="2">
        <v>1</v>
      </c>
      <c r="AW5" s="3">
        <v>2</v>
      </c>
      <c r="AX5" s="3">
        <v>3</v>
      </c>
      <c r="AY5" s="3">
        <v>4</v>
      </c>
      <c r="AZ5" s="4">
        <v>5</v>
      </c>
      <c r="BA5" s="2">
        <v>1</v>
      </c>
      <c r="BB5" s="3">
        <v>2</v>
      </c>
      <c r="BC5" s="3">
        <v>3</v>
      </c>
      <c r="BD5" s="3">
        <v>4</v>
      </c>
      <c r="BE5" s="4">
        <v>5</v>
      </c>
      <c r="BF5" s="2">
        <v>1</v>
      </c>
      <c r="BG5" s="3">
        <v>2</v>
      </c>
      <c r="BH5" s="3">
        <v>3</v>
      </c>
      <c r="BI5" s="3">
        <v>4</v>
      </c>
      <c r="BJ5" s="4">
        <v>5</v>
      </c>
      <c r="BK5" s="99"/>
    </row>
    <row r="6" spans="1:65">
      <c r="A6" s="6" t="s">
        <v>0</v>
      </c>
      <c r="B6" s="7" t="s">
        <v>6</v>
      </c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80"/>
    </row>
    <row r="7" spans="1:65">
      <c r="A7" s="6" t="s">
        <v>79</v>
      </c>
      <c r="B7" s="10" t="s">
        <v>14</v>
      </c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80"/>
    </row>
    <row r="8" spans="1:65">
      <c r="A8" s="6"/>
      <c r="B8" s="11" t="s">
        <v>39</v>
      </c>
      <c r="C8" s="12"/>
      <c r="D8" s="13"/>
      <c r="E8" s="13"/>
      <c r="F8" s="13"/>
      <c r="G8" s="14"/>
      <c r="H8" s="12"/>
      <c r="I8" s="13"/>
      <c r="J8" s="13"/>
      <c r="K8" s="13"/>
      <c r="L8" s="14"/>
      <c r="M8" s="12"/>
      <c r="N8" s="13"/>
      <c r="O8" s="13"/>
      <c r="P8" s="13"/>
      <c r="Q8" s="14"/>
      <c r="R8" s="12"/>
      <c r="S8" s="13"/>
      <c r="T8" s="13"/>
      <c r="U8" s="13"/>
      <c r="V8" s="14"/>
      <c r="W8" s="12"/>
      <c r="X8" s="13"/>
      <c r="Y8" s="13"/>
      <c r="Z8" s="13"/>
      <c r="AA8" s="14"/>
      <c r="AB8" s="12"/>
      <c r="AC8" s="13"/>
      <c r="AD8" s="13"/>
      <c r="AE8" s="13"/>
      <c r="AF8" s="14"/>
      <c r="AG8" s="12"/>
      <c r="AH8" s="13"/>
      <c r="AI8" s="13"/>
      <c r="AJ8" s="13"/>
      <c r="AK8" s="14"/>
      <c r="AL8" s="12"/>
      <c r="AM8" s="13"/>
      <c r="AN8" s="13"/>
      <c r="AO8" s="13"/>
      <c r="AP8" s="14"/>
      <c r="AQ8" s="12"/>
      <c r="AR8" s="13"/>
      <c r="AS8" s="13"/>
      <c r="AT8" s="13"/>
      <c r="AU8" s="14"/>
      <c r="AV8" s="12"/>
      <c r="AW8" s="13"/>
      <c r="AX8" s="13"/>
      <c r="AY8" s="13"/>
      <c r="AZ8" s="14"/>
      <c r="BA8" s="12"/>
      <c r="BB8" s="13"/>
      <c r="BC8" s="13"/>
      <c r="BD8" s="13"/>
      <c r="BE8" s="14"/>
      <c r="BF8" s="12"/>
      <c r="BG8" s="13"/>
      <c r="BH8" s="13"/>
      <c r="BI8" s="13"/>
      <c r="BJ8" s="14"/>
      <c r="BK8" s="15"/>
    </row>
    <row r="9" spans="1:65">
      <c r="A9" s="6"/>
      <c r="B9" s="37" t="s">
        <v>103</v>
      </c>
      <c r="C9" s="41">
        <v>0</v>
      </c>
      <c r="D9" s="41">
        <v>372.91263461716028</v>
      </c>
      <c r="E9" s="41">
        <v>0</v>
      </c>
      <c r="F9" s="41">
        <v>0</v>
      </c>
      <c r="G9" s="41">
        <v>0</v>
      </c>
      <c r="H9" s="41">
        <v>0.39204908670810001</v>
      </c>
      <c r="I9" s="41">
        <v>5663.3037100104621</v>
      </c>
      <c r="J9" s="41">
        <v>1337.8936005052201</v>
      </c>
      <c r="K9" s="41">
        <v>0</v>
      </c>
      <c r="L9" s="41">
        <v>83.762827690546203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6.6950936451000004E-2</v>
      </c>
      <c r="S9" s="41">
        <v>0.60970878425790009</v>
      </c>
      <c r="T9" s="41">
        <v>65.0919106849353</v>
      </c>
      <c r="U9" s="41">
        <v>0</v>
      </c>
      <c r="V9" s="41">
        <v>0.1251727449999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5.2664591419100008E-2</v>
      </c>
      <c r="AC9" s="41">
        <v>60.820227686902697</v>
      </c>
      <c r="AD9" s="41">
        <v>0</v>
      </c>
      <c r="AE9" s="41">
        <v>0</v>
      </c>
      <c r="AF9" s="41">
        <v>66.175343487288401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1.3867960451599999E-2</v>
      </c>
      <c r="AM9" s="41">
        <v>0</v>
      </c>
      <c r="AN9" s="41">
        <v>0</v>
      </c>
      <c r="AO9" s="41">
        <v>0</v>
      </c>
      <c r="AP9" s="41">
        <v>0.37342028019340001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1.1545595919637002</v>
      </c>
      <c r="AW9" s="41">
        <v>1357.7393736316683</v>
      </c>
      <c r="AX9" s="41">
        <v>955.9293331633221</v>
      </c>
      <c r="AY9" s="41">
        <v>0</v>
      </c>
      <c r="AZ9" s="41">
        <v>41.805347973964693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9.6367097224599976E-2</v>
      </c>
      <c r="BG9" s="41">
        <v>78.849651317515708</v>
      </c>
      <c r="BH9" s="41">
        <v>0</v>
      </c>
      <c r="BI9" s="41">
        <v>0</v>
      </c>
      <c r="BJ9" s="41">
        <v>3.3395800019351998</v>
      </c>
      <c r="BK9" s="42">
        <f>SUM(C9:BJ9)</f>
        <v>10090.508301844589</v>
      </c>
      <c r="BM9" s="56"/>
    </row>
    <row r="10" spans="1:65">
      <c r="A10" s="6"/>
      <c r="B10" s="37" t="s">
        <v>104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0.42167222457950004</v>
      </c>
      <c r="I10" s="41">
        <v>381.88028097857767</v>
      </c>
      <c r="J10" s="41">
        <v>204.7409568785157</v>
      </c>
      <c r="K10" s="41">
        <v>0</v>
      </c>
      <c r="L10" s="41">
        <v>7.4967675720320006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2.0522609677099998E-2</v>
      </c>
      <c r="S10" s="41">
        <v>3.5486262372258</v>
      </c>
      <c r="T10" s="41">
        <v>2.0549712536128002</v>
      </c>
      <c r="U10" s="41">
        <v>0</v>
      </c>
      <c r="V10" s="41">
        <v>3.6332632612899998E-2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1.5752972645099998E-2</v>
      </c>
      <c r="AC10" s="41">
        <v>1.9113361457417999</v>
      </c>
      <c r="AD10" s="41">
        <v>0</v>
      </c>
      <c r="AE10" s="41">
        <v>0</v>
      </c>
      <c r="AF10" s="41">
        <v>4.6955977686449994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0.57651998086759992</v>
      </c>
      <c r="AW10" s="41">
        <v>148.74290761354669</v>
      </c>
      <c r="AX10" s="41">
        <v>0</v>
      </c>
      <c r="AY10" s="41">
        <v>0</v>
      </c>
      <c r="AZ10" s="41">
        <v>6.6875476387084998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0.1240403261277</v>
      </c>
      <c r="BG10" s="41">
        <v>108.83779877632232</v>
      </c>
      <c r="BH10" s="41">
        <v>0</v>
      </c>
      <c r="BI10" s="41">
        <v>0</v>
      </c>
      <c r="BJ10" s="41">
        <v>0.77766390903199989</v>
      </c>
      <c r="BK10" s="42">
        <f>SUM(C10:BJ10)</f>
        <v>872.56929551847008</v>
      </c>
    </row>
    <row r="11" spans="1:65">
      <c r="A11" s="6"/>
      <c r="B11" s="11" t="s">
        <v>88</v>
      </c>
      <c r="C11" s="41">
        <f t="shared" ref="C11:BJ11" si="0">SUM(C9:C10)</f>
        <v>0</v>
      </c>
      <c r="D11" s="41">
        <f t="shared" si="0"/>
        <v>372.91263461716028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0.81372131128760006</v>
      </c>
      <c r="I11" s="41">
        <f t="shared" si="0"/>
        <v>6045.1839909890396</v>
      </c>
      <c r="J11" s="41">
        <f t="shared" si="0"/>
        <v>1542.6345573837357</v>
      </c>
      <c r="K11" s="41">
        <f t="shared" si="0"/>
        <v>0</v>
      </c>
      <c r="L11" s="41">
        <f t="shared" si="0"/>
        <v>91.259595262578202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8.7473546128100002E-2</v>
      </c>
      <c r="S11" s="41">
        <f t="shared" si="0"/>
        <v>4.1583350214837003</v>
      </c>
      <c r="T11" s="41">
        <f t="shared" si="0"/>
        <v>67.146881938548105</v>
      </c>
      <c r="U11" s="41">
        <f t="shared" si="0"/>
        <v>0</v>
      </c>
      <c r="V11" s="41">
        <f t="shared" si="0"/>
        <v>0.16150537761279998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6.8417564064200007E-2</v>
      </c>
      <c r="AC11" s="41">
        <f t="shared" si="0"/>
        <v>62.731563832644497</v>
      </c>
      <c r="AD11" s="41">
        <f t="shared" si="0"/>
        <v>0</v>
      </c>
      <c r="AE11" s="41">
        <f t="shared" si="0"/>
        <v>0</v>
      </c>
      <c r="AF11" s="41">
        <f t="shared" si="0"/>
        <v>70.870941255933403</v>
      </c>
      <c r="AG11" s="41">
        <f t="shared" si="0"/>
        <v>0</v>
      </c>
      <c r="AH11" s="41">
        <f t="shared" si="0"/>
        <v>0</v>
      </c>
      <c r="AI11" s="41">
        <f t="shared" si="0"/>
        <v>0</v>
      </c>
      <c r="AJ11" s="41">
        <f t="shared" si="0"/>
        <v>0</v>
      </c>
      <c r="AK11" s="41">
        <f t="shared" si="0"/>
        <v>0</v>
      </c>
      <c r="AL11" s="41">
        <f t="shared" si="0"/>
        <v>1.3867960451599999E-2</v>
      </c>
      <c r="AM11" s="41">
        <f t="shared" si="0"/>
        <v>0</v>
      </c>
      <c r="AN11" s="41">
        <f t="shared" si="0"/>
        <v>0</v>
      </c>
      <c r="AO11" s="41">
        <f t="shared" si="0"/>
        <v>0</v>
      </c>
      <c r="AP11" s="41">
        <f t="shared" si="0"/>
        <v>0.37342028019340001</v>
      </c>
      <c r="AQ11" s="41">
        <f t="shared" si="0"/>
        <v>0</v>
      </c>
      <c r="AR11" s="41">
        <f t="shared" si="0"/>
        <v>0</v>
      </c>
      <c r="AS11" s="41">
        <f t="shared" si="0"/>
        <v>0</v>
      </c>
      <c r="AT11" s="41">
        <f t="shared" si="0"/>
        <v>0</v>
      </c>
      <c r="AU11" s="41">
        <f t="shared" si="0"/>
        <v>0</v>
      </c>
      <c r="AV11" s="41">
        <f t="shared" si="0"/>
        <v>1.7310795728313</v>
      </c>
      <c r="AW11" s="41">
        <f t="shared" si="0"/>
        <v>1506.4822812452151</v>
      </c>
      <c r="AX11" s="41">
        <f t="shared" si="0"/>
        <v>955.9293331633221</v>
      </c>
      <c r="AY11" s="41">
        <f t="shared" si="0"/>
        <v>0</v>
      </c>
      <c r="AZ11" s="41">
        <f t="shared" si="0"/>
        <v>48.492895612673195</v>
      </c>
      <c r="BA11" s="41">
        <f t="shared" si="0"/>
        <v>0</v>
      </c>
      <c r="BB11" s="41">
        <f t="shared" si="0"/>
        <v>0</v>
      </c>
      <c r="BC11" s="41">
        <f t="shared" si="0"/>
        <v>0</v>
      </c>
      <c r="BD11" s="41">
        <f t="shared" si="0"/>
        <v>0</v>
      </c>
      <c r="BE11" s="41">
        <f t="shared" si="0"/>
        <v>0</v>
      </c>
      <c r="BF11" s="41">
        <f t="shared" si="0"/>
        <v>0.22040742335229996</v>
      </c>
      <c r="BG11" s="41">
        <f t="shared" si="0"/>
        <v>187.68745009383804</v>
      </c>
      <c r="BH11" s="41">
        <f t="shared" si="0"/>
        <v>0</v>
      </c>
      <c r="BI11" s="41">
        <f t="shared" si="0"/>
        <v>0</v>
      </c>
      <c r="BJ11" s="41">
        <f t="shared" si="0"/>
        <v>4.1172439109671997</v>
      </c>
      <c r="BK11" s="63">
        <f>SUM(BK9:BK10)</f>
        <v>10963.077597363059</v>
      </c>
    </row>
    <row r="12" spans="1:65">
      <c r="A12" s="6" t="s">
        <v>80</v>
      </c>
      <c r="B12" s="10" t="s">
        <v>3</v>
      </c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6"/>
    </row>
    <row r="13" spans="1:65">
      <c r="A13" s="6"/>
      <c r="B13" s="11" t="s">
        <v>39</v>
      </c>
      <c r="C13" s="44"/>
      <c r="D13" s="41"/>
      <c r="E13" s="41"/>
      <c r="F13" s="41"/>
      <c r="G13" s="33"/>
      <c r="H13" s="44"/>
      <c r="I13" s="41"/>
      <c r="J13" s="41"/>
      <c r="K13" s="41"/>
      <c r="L13" s="33"/>
      <c r="M13" s="44"/>
      <c r="N13" s="41"/>
      <c r="O13" s="41"/>
      <c r="P13" s="41"/>
      <c r="Q13" s="33"/>
      <c r="R13" s="44"/>
      <c r="S13" s="41"/>
      <c r="T13" s="41"/>
      <c r="U13" s="41"/>
      <c r="V13" s="33"/>
      <c r="W13" s="44"/>
      <c r="X13" s="41"/>
      <c r="Y13" s="41"/>
      <c r="Z13" s="41"/>
      <c r="AA13" s="33"/>
      <c r="AB13" s="44"/>
      <c r="AC13" s="41"/>
      <c r="AD13" s="41"/>
      <c r="AE13" s="41"/>
      <c r="AF13" s="33"/>
      <c r="AG13" s="44"/>
      <c r="AH13" s="41"/>
      <c r="AI13" s="41"/>
      <c r="AJ13" s="41"/>
      <c r="AK13" s="33"/>
      <c r="AL13" s="44"/>
      <c r="AM13" s="41"/>
      <c r="AN13" s="41"/>
      <c r="AO13" s="41"/>
      <c r="AP13" s="33"/>
      <c r="AQ13" s="44"/>
      <c r="AR13" s="41"/>
      <c r="AS13" s="41"/>
      <c r="AT13" s="41"/>
      <c r="AU13" s="33"/>
      <c r="AV13" s="44"/>
      <c r="AW13" s="41"/>
      <c r="AX13" s="41"/>
      <c r="AY13" s="41"/>
      <c r="AZ13" s="33"/>
      <c r="BA13" s="44"/>
      <c r="BB13" s="41"/>
      <c r="BC13" s="41"/>
      <c r="BD13" s="41"/>
      <c r="BE13" s="33"/>
      <c r="BF13" s="44"/>
      <c r="BG13" s="41"/>
      <c r="BH13" s="41"/>
      <c r="BI13" s="41"/>
      <c r="BJ13" s="33"/>
      <c r="BK13" s="45"/>
    </row>
    <row r="14" spans="1:65">
      <c r="A14" s="6"/>
      <c r="B14" s="11" t="s">
        <v>105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8.6699670515499996E-2</v>
      </c>
      <c r="I14" s="41">
        <v>127.6400644915481</v>
      </c>
      <c r="J14" s="41">
        <v>50.028735873129001</v>
      </c>
      <c r="K14" s="41">
        <v>0</v>
      </c>
      <c r="L14" s="41">
        <v>0.23842296312870001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5.6467297515699996E-2</v>
      </c>
      <c r="S14" s="41">
        <v>0</v>
      </c>
      <c r="T14" s="41">
        <v>0</v>
      </c>
      <c r="U14" s="41">
        <v>0</v>
      </c>
      <c r="V14" s="41">
        <v>2.1762241225699998E-2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8.0365612899999992E-5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3.6334476206102</v>
      </c>
      <c r="AW14" s="41">
        <v>162.52941281328808</v>
      </c>
      <c r="AX14" s="41">
        <v>0</v>
      </c>
      <c r="AY14" s="41">
        <v>0</v>
      </c>
      <c r="AZ14" s="41">
        <v>218.40456016698911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5.8944141418900003E-2</v>
      </c>
      <c r="BG14" s="41">
        <v>10.600124779128901</v>
      </c>
      <c r="BH14" s="41">
        <v>0</v>
      </c>
      <c r="BI14" s="41">
        <v>0</v>
      </c>
      <c r="BJ14" s="41">
        <v>9.6542892520634993</v>
      </c>
      <c r="BK14" s="63">
        <f>SUM(C14:BJ14)</f>
        <v>582.95301167617424</v>
      </c>
    </row>
    <row r="15" spans="1:65">
      <c r="A15" s="6"/>
      <c r="B15" s="11" t="s">
        <v>89</v>
      </c>
      <c r="C15" s="44">
        <f>SUM(C14)</f>
        <v>0</v>
      </c>
      <c r="D15" s="44">
        <f t="shared" ref="D15:BJ15" si="1">SUM(D14)</f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8.6699670515499996E-2</v>
      </c>
      <c r="I15" s="44">
        <f t="shared" si="1"/>
        <v>127.6400644915481</v>
      </c>
      <c r="J15" s="44">
        <f t="shared" si="1"/>
        <v>50.028735873129001</v>
      </c>
      <c r="K15" s="44">
        <f t="shared" si="1"/>
        <v>0</v>
      </c>
      <c r="L15" s="44">
        <f t="shared" si="1"/>
        <v>0.23842296312870001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44">
        <f t="shared" si="1"/>
        <v>0</v>
      </c>
      <c r="R15" s="44">
        <f t="shared" si="1"/>
        <v>5.6467297515699996E-2</v>
      </c>
      <c r="S15" s="44">
        <f t="shared" si="1"/>
        <v>0</v>
      </c>
      <c r="T15" s="44">
        <f t="shared" si="1"/>
        <v>0</v>
      </c>
      <c r="U15" s="44">
        <f t="shared" si="1"/>
        <v>0</v>
      </c>
      <c r="V15" s="44">
        <f t="shared" si="1"/>
        <v>2.1762241225699998E-2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4">
        <f t="shared" si="1"/>
        <v>0</v>
      </c>
      <c r="AB15" s="44">
        <f t="shared" si="1"/>
        <v>0</v>
      </c>
      <c r="AC15" s="44">
        <f t="shared" si="1"/>
        <v>0</v>
      </c>
      <c r="AD15" s="44">
        <f t="shared" si="1"/>
        <v>0</v>
      </c>
      <c r="AE15" s="44">
        <f t="shared" si="1"/>
        <v>0</v>
      </c>
      <c r="AF15" s="44">
        <f t="shared" si="1"/>
        <v>8.0365612899999992E-5</v>
      </c>
      <c r="AG15" s="44">
        <f t="shared" si="1"/>
        <v>0</v>
      </c>
      <c r="AH15" s="44">
        <f t="shared" si="1"/>
        <v>0</v>
      </c>
      <c r="AI15" s="44">
        <f t="shared" si="1"/>
        <v>0</v>
      </c>
      <c r="AJ15" s="44">
        <f t="shared" si="1"/>
        <v>0</v>
      </c>
      <c r="AK15" s="44">
        <f t="shared" si="1"/>
        <v>0</v>
      </c>
      <c r="AL15" s="44">
        <f t="shared" si="1"/>
        <v>0</v>
      </c>
      <c r="AM15" s="44">
        <f t="shared" si="1"/>
        <v>0</v>
      </c>
      <c r="AN15" s="44">
        <f t="shared" si="1"/>
        <v>0</v>
      </c>
      <c r="AO15" s="44">
        <f t="shared" si="1"/>
        <v>0</v>
      </c>
      <c r="AP15" s="44">
        <f t="shared" si="1"/>
        <v>0</v>
      </c>
      <c r="AQ15" s="44">
        <f t="shared" si="1"/>
        <v>0</v>
      </c>
      <c r="AR15" s="44">
        <f t="shared" si="1"/>
        <v>0</v>
      </c>
      <c r="AS15" s="44">
        <f t="shared" si="1"/>
        <v>0</v>
      </c>
      <c r="AT15" s="44">
        <f t="shared" si="1"/>
        <v>0</v>
      </c>
      <c r="AU15" s="44">
        <f t="shared" si="1"/>
        <v>0</v>
      </c>
      <c r="AV15" s="44">
        <f t="shared" si="1"/>
        <v>3.6334476206102</v>
      </c>
      <c r="AW15" s="44">
        <f t="shared" si="1"/>
        <v>162.52941281328808</v>
      </c>
      <c r="AX15" s="44">
        <f t="shared" si="1"/>
        <v>0</v>
      </c>
      <c r="AY15" s="44">
        <f t="shared" si="1"/>
        <v>0</v>
      </c>
      <c r="AZ15" s="44">
        <f t="shared" si="1"/>
        <v>218.40456016698911</v>
      </c>
      <c r="BA15" s="44">
        <f t="shared" si="1"/>
        <v>0</v>
      </c>
      <c r="BB15" s="44">
        <f t="shared" si="1"/>
        <v>0</v>
      </c>
      <c r="BC15" s="44">
        <f t="shared" si="1"/>
        <v>0</v>
      </c>
      <c r="BD15" s="44">
        <f t="shared" si="1"/>
        <v>0</v>
      </c>
      <c r="BE15" s="44">
        <f t="shared" si="1"/>
        <v>0</v>
      </c>
      <c r="BF15" s="44">
        <f t="shared" si="1"/>
        <v>5.8944141418900003E-2</v>
      </c>
      <c r="BG15" s="44">
        <f t="shared" si="1"/>
        <v>10.600124779128901</v>
      </c>
      <c r="BH15" s="44">
        <f t="shared" si="1"/>
        <v>0</v>
      </c>
      <c r="BI15" s="44">
        <f t="shared" si="1"/>
        <v>0</v>
      </c>
      <c r="BJ15" s="44">
        <f t="shared" si="1"/>
        <v>9.6542892520634993</v>
      </c>
      <c r="BK15" s="45">
        <f>SUM(C15:BJ15)</f>
        <v>582.95301167617424</v>
      </c>
    </row>
    <row r="16" spans="1:65">
      <c r="A16" s="6"/>
      <c r="B16" s="11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2"/>
    </row>
    <row r="17" spans="1:63">
      <c r="A17" s="6" t="s">
        <v>81</v>
      </c>
      <c r="B17" s="10" t="s">
        <v>10</v>
      </c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6"/>
    </row>
    <row r="18" spans="1:63">
      <c r="A18" s="6"/>
      <c r="B18" s="11" t="s">
        <v>39</v>
      </c>
      <c r="C18" s="44"/>
      <c r="D18" s="41"/>
      <c r="E18" s="41"/>
      <c r="F18" s="41"/>
      <c r="G18" s="33"/>
      <c r="H18" s="44"/>
      <c r="I18" s="41"/>
      <c r="J18" s="41"/>
      <c r="K18" s="41"/>
      <c r="L18" s="33"/>
      <c r="M18" s="44"/>
      <c r="N18" s="41"/>
      <c r="O18" s="41"/>
      <c r="P18" s="41"/>
      <c r="Q18" s="33"/>
      <c r="R18" s="44"/>
      <c r="S18" s="41"/>
      <c r="T18" s="41"/>
      <c r="U18" s="41"/>
      <c r="V18" s="33"/>
      <c r="W18" s="44"/>
      <c r="X18" s="41"/>
      <c r="Y18" s="41"/>
      <c r="Z18" s="41"/>
      <c r="AA18" s="33"/>
      <c r="AB18" s="44"/>
      <c r="AC18" s="41"/>
      <c r="AD18" s="41"/>
      <c r="AE18" s="41"/>
      <c r="AF18" s="33"/>
      <c r="AG18" s="44"/>
      <c r="AH18" s="41"/>
      <c r="AI18" s="41"/>
      <c r="AJ18" s="41"/>
      <c r="AK18" s="33"/>
      <c r="AL18" s="44"/>
      <c r="AM18" s="41"/>
      <c r="AN18" s="41"/>
      <c r="AO18" s="41"/>
      <c r="AP18" s="33"/>
      <c r="AQ18" s="44"/>
      <c r="AR18" s="41"/>
      <c r="AS18" s="41"/>
      <c r="AT18" s="41"/>
      <c r="AU18" s="33"/>
      <c r="AV18" s="44"/>
      <c r="AW18" s="41"/>
      <c r="AX18" s="41"/>
      <c r="AY18" s="41"/>
      <c r="AZ18" s="33"/>
      <c r="BA18" s="44"/>
      <c r="BB18" s="41"/>
      <c r="BC18" s="41"/>
      <c r="BD18" s="41"/>
      <c r="BE18" s="33"/>
      <c r="BF18" s="44"/>
      <c r="BG18" s="41"/>
      <c r="BH18" s="41"/>
      <c r="BI18" s="41"/>
      <c r="BJ18" s="33"/>
      <c r="BK18" s="45"/>
    </row>
    <row r="19" spans="1:63">
      <c r="A19" s="6"/>
      <c r="B19" s="11" t="s">
        <v>106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1.7738709676E-3</v>
      </c>
      <c r="I19" s="41">
        <v>170.43796223912881</v>
      </c>
      <c r="J19" s="41">
        <v>0</v>
      </c>
      <c r="K19" s="41">
        <v>0</v>
      </c>
      <c r="L19" s="41">
        <v>6.5041935483800009E-2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29.564516129032199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8.3638761806300005E-2</v>
      </c>
      <c r="AW19" s="41">
        <v>0.23491503225799998</v>
      </c>
      <c r="AX19" s="41">
        <v>0</v>
      </c>
      <c r="AY19" s="41">
        <v>0</v>
      </c>
      <c r="AZ19" s="41">
        <v>1.7611868022574997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7.1766542354600005E-2</v>
      </c>
      <c r="BG19" s="41">
        <v>0</v>
      </c>
      <c r="BH19" s="41">
        <v>0</v>
      </c>
      <c r="BI19" s="41">
        <v>0</v>
      </c>
      <c r="BJ19" s="41">
        <v>0.5872875806451</v>
      </c>
      <c r="BK19" s="42">
        <f>SUM(C19:BJ19)</f>
        <v>202.8080888939339</v>
      </c>
    </row>
    <row r="20" spans="1:63">
      <c r="A20" s="6"/>
      <c r="B20" s="11" t="s">
        <v>107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1.059532903E-4</v>
      </c>
      <c r="I20" s="41">
        <v>20.267935795709498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2.2723407709499998E-2</v>
      </c>
      <c r="AW20" s="41">
        <v>5.808409755902999</v>
      </c>
      <c r="AX20" s="41">
        <v>0</v>
      </c>
      <c r="AY20" s="41">
        <v>0</v>
      </c>
      <c r="AZ20" s="41">
        <v>7.994866741709199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1.05481654838E-2</v>
      </c>
      <c r="BG20" s="41">
        <v>0</v>
      </c>
      <c r="BH20" s="41">
        <v>0</v>
      </c>
      <c r="BI20" s="41">
        <v>0</v>
      </c>
      <c r="BJ20" s="41">
        <v>0</v>
      </c>
      <c r="BK20" s="42">
        <f t="shared" ref="BK20:BK83" si="2">SUM(C20:BJ20)</f>
        <v>34.104589819805298</v>
      </c>
    </row>
    <row r="21" spans="1:63">
      <c r="A21" s="6"/>
      <c r="B21" s="11" t="s">
        <v>108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1.1792680645099999E-2</v>
      </c>
      <c r="I21" s="41">
        <v>29.999059160354697</v>
      </c>
      <c r="J21" s="41">
        <v>0</v>
      </c>
      <c r="K21" s="41">
        <v>0</v>
      </c>
      <c r="L21" s="41">
        <v>0.6485974354838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20.6853683628064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0.28089296464459995</v>
      </c>
      <c r="AW21" s="41">
        <v>29.374259146257799</v>
      </c>
      <c r="AX21" s="41">
        <v>0</v>
      </c>
      <c r="AY21" s="41">
        <v>0</v>
      </c>
      <c r="AZ21" s="41">
        <v>8.928497037773699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2">
        <f t="shared" si="2"/>
        <v>89.928466787966101</v>
      </c>
    </row>
    <row r="22" spans="1:63">
      <c r="A22" s="6"/>
      <c r="B22" s="11" t="s">
        <v>109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2.32737882258E-2</v>
      </c>
      <c r="I22" s="41">
        <v>118.42691233058061</v>
      </c>
      <c r="J22" s="41">
        <v>0</v>
      </c>
      <c r="K22" s="41">
        <v>0</v>
      </c>
      <c r="L22" s="41">
        <v>1.8606512183222998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46.991182986967594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2.8121064677300002E-2</v>
      </c>
      <c r="AW22" s="41">
        <v>4.0841698429999003</v>
      </c>
      <c r="AX22" s="41">
        <v>0</v>
      </c>
      <c r="AY22" s="41">
        <v>0</v>
      </c>
      <c r="AZ22" s="41">
        <v>7.1686472222897004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2">
        <f t="shared" si="2"/>
        <v>178.5829584540632</v>
      </c>
    </row>
    <row r="23" spans="1:63">
      <c r="A23" s="6"/>
      <c r="B23" s="11" t="s">
        <v>110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4.3173948806300003E-2</v>
      </c>
      <c r="I23" s="41">
        <v>16.1920835322579</v>
      </c>
      <c r="J23" s="41">
        <v>0</v>
      </c>
      <c r="K23" s="41">
        <v>0</v>
      </c>
      <c r="L23" s="41">
        <v>1.3641682096771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0.2931749193548</v>
      </c>
      <c r="AD23" s="41">
        <v>0</v>
      </c>
      <c r="AE23" s="41">
        <v>0</v>
      </c>
      <c r="AF23" s="41">
        <v>0.2931749193548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1.4601621126427005</v>
      </c>
      <c r="AW23" s="41">
        <v>1.6952293374189003</v>
      </c>
      <c r="AX23" s="41">
        <v>0</v>
      </c>
      <c r="AY23" s="41">
        <v>0</v>
      </c>
      <c r="AZ23" s="41">
        <v>14.981238379029598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1.0554297096699999E-2</v>
      </c>
      <c r="BG23" s="41">
        <v>8.7952475806400005E-2</v>
      </c>
      <c r="BH23" s="41">
        <v>0</v>
      </c>
      <c r="BI23" s="41">
        <v>0</v>
      </c>
      <c r="BJ23" s="41">
        <v>0</v>
      </c>
      <c r="BK23" s="42">
        <f t="shared" si="2"/>
        <v>36.420912131445192</v>
      </c>
    </row>
    <row r="24" spans="1:63">
      <c r="A24" s="6"/>
      <c r="B24" s="11" t="s">
        <v>111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9.9365548386000004E-3</v>
      </c>
      <c r="I24" s="41">
        <v>165.06181826880632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2.4549135483870002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0.14863477016090001</v>
      </c>
      <c r="AW24" s="41">
        <v>0</v>
      </c>
      <c r="AX24" s="41">
        <v>0</v>
      </c>
      <c r="AY24" s="41">
        <v>0</v>
      </c>
      <c r="AZ24" s="41">
        <v>3.6638404793219999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1.1657629032200001E-2</v>
      </c>
      <c r="BG24" s="41">
        <v>0</v>
      </c>
      <c r="BH24" s="41">
        <v>0</v>
      </c>
      <c r="BI24" s="41">
        <v>0</v>
      </c>
      <c r="BJ24" s="41">
        <v>0</v>
      </c>
      <c r="BK24" s="42">
        <f t="shared" si="2"/>
        <v>171.35080125054699</v>
      </c>
    </row>
    <row r="25" spans="1:63">
      <c r="A25" s="6"/>
      <c r="B25" s="11" t="s">
        <v>112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0.208092867677</v>
      </c>
      <c r="I25" s="41">
        <v>1.9199180898383998</v>
      </c>
      <c r="J25" s="41">
        <v>0</v>
      </c>
      <c r="K25" s="41">
        <v>0</v>
      </c>
      <c r="L25" s="41">
        <v>5.5947622204834007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5.9458596770000001E-4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2.1374051306126001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2.1199497026736007</v>
      </c>
      <c r="AW25" s="41">
        <v>9.3917480250963017</v>
      </c>
      <c r="AX25" s="41">
        <v>0</v>
      </c>
      <c r="AY25" s="41">
        <v>0</v>
      </c>
      <c r="AZ25" s="41">
        <v>52.778711673637332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1.2326951251611002</v>
      </c>
      <c r="BG25" s="41">
        <v>0.11762358064510001</v>
      </c>
      <c r="BH25" s="41">
        <v>0</v>
      </c>
      <c r="BI25" s="41">
        <v>0</v>
      </c>
      <c r="BJ25" s="41">
        <v>5.2342493387095006</v>
      </c>
      <c r="BK25" s="42">
        <f t="shared" si="2"/>
        <v>80.735750340502037</v>
      </c>
    </row>
    <row r="26" spans="1:63">
      <c r="A26" s="6"/>
      <c r="B26" s="11" t="s">
        <v>113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1.13821308063E-2</v>
      </c>
      <c r="I26" s="41">
        <v>0</v>
      </c>
      <c r="J26" s="41">
        <v>0</v>
      </c>
      <c r="K26" s="41">
        <v>0</v>
      </c>
      <c r="L26" s="41">
        <v>0.34745451935470001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1.0808026322500001E-2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2.2261887096771003</v>
      </c>
      <c r="AW26" s="41">
        <v>7.9667873290318996</v>
      </c>
      <c r="AX26" s="41">
        <v>0</v>
      </c>
      <c r="AY26" s="41">
        <v>0</v>
      </c>
      <c r="AZ26" s="41">
        <v>44.883526289030613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0.14347677903210002</v>
      </c>
      <c r="BG26" s="41">
        <v>0</v>
      </c>
      <c r="BH26" s="41">
        <v>0</v>
      </c>
      <c r="BI26" s="41">
        <v>0</v>
      </c>
      <c r="BJ26" s="41">
        <v>0</v>
      </c>
      <c r="BK26" s="42">
        <f t="shared" si="2"/>
        <v>55.589623783255213</v>
      </c>
    </row>
    <row r="27" spans="1:63">
      <c r="A27" s="6"/>
      <c r="B27" s="11" t="s">
        <v>114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6.1161568548200013E-2</v>
      </c>
      <c r="I27" s="41">
        <v>1.5016644036451001</v>
      </c>
      <c r="J27" s="41">
        <v>0</v>
      </c>
      <c r="K27" s="41">
        <v>0</v>
      </c>
      <c r="L27" s="41">
        <v>1.8639716129028998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8.2957021612699994E-2</v>
      </c>
      <c r="AW27" s="41">
        <v>0</v>
      </c>
      <c r="AX27" s="41">
        <v>0</v>
      </c>
      <c r="AY27" s="41">
        <v>0</v>
      </c>
      <c r="AZ27" s="41">
        <v>3.3179013889671993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2.9005951612000001E-3</v>
      </c>
      <c r="BG27" s="41">
        <v>0</v>
      </c>
      <c r="BH27" s="41">
        <v>0</v>
      </c>
      <c r="BI27" s="41">
        <v>0</v>
      </c>
      <c r="BJ27" s="41">
        <v>0</v>
      </c>
      <c r="BK27" s="42">
        <f t="shared" si="2"/>
        <v>6.8305565908372996</v>
      </c>
    </row>
    <row r="28" spans="1:63">
      <c r="A28" s="6"/>
      <c r="B28" s="11" t="s">
        <v>115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1.6009927740999999E-3</v>
      </c>
      <c r="I28" s="41">
        <v>50.284959124128903</v>
      </c>
      <c r="J28" s="41">
        <v>0</v>
      </c>
      <c r="K28" s="41">
        <v>0</v>
      </c>
      <c r="L28" s="41">
        <v>5.3366419349999998E-4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5.3340903220000003E-4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5.3346700000000003E-4</v>
      </c>
      <c r="AW28" s="41">
        <v>29.113029397967601</v>
      </c>
      <c r="AX28" s="41">
        <v>0</v>
      </c>
      <c r="AY28" s="41">
        <v>0</v>
      </c>
      <c r="AZ28" s="41">
        <v>21.314972194483502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2">
        <f t="shared" si="2"/>
        <v>100.7161622495798</v>
      </c>
    </row>
    <row r="29" spans="1:63">
      <c r="A29" s="6"/>
      <c r="B29" s="11" t="s">
        <v>116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1.7174899999E-3</v>
      </c>
      <c r="I29" s="41">
        <v>16.023341664999901</v>
      </c>
      <c r="J29" s="41">
        <v>0</v>
      </c>
      <c r="K29" s="41">
        <v>0</v>
      </c>
      <c r="L29" s="41">
        <v>1.6945490657739002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1.4475991935400001E-2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0.11000016758039999</v>
      </c>
      <c r="AW29" s="41">
        <v>12.738872903225699</v>
      </c>
      <c r="AX29" s="41">
        <v>0</v>
      </c>
      <c r="AY29" s="41">
        <v>0</v>
      </c>
      <c r="AZ29" s="41">
        <v>4.6074780566447995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2">
        <f t="shared" si="2"/>
        <v>35.190435340160001</v>
      </c>
    </row>
    <row r="30" spans="1:63">
      <c r="A30" s="6"/>
      <c r="B30" s="11" t="s">
        <v>152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4.0573809870599997E-2</v>
      </c>
      <c r="I30" s="41">
        <v>1.1863687096774</v>
      </c>
      <c r="J30" s="41">
        <v>0</v>
      </c>
      <c r="K30" s="41">
        <v>0</v>
      </c>
      <c r="L30" s="41">
        <v>0.2375559317741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4.7454748386999996E-3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1.6305257201567991</v>
      </c>
      <c r="AW30" s="41">
        <v>5.8805020451610996</v>
      </c>
      <c r="AX30" s="41">
        <v>0</v>
      </c>
      <c r="AY30" s="41">
        <v>0</v>
      </c>
      <c r="AZ30" s="41">
        <v>30.525910011091195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0.19420453628960002</v>
      </c>
      <c r="BG30" s="41">
        <v>0.46950116129030001</v>
      </c>
      <c r="BH30" s="41">
        <v>0</v>
      </c>
      <c r="BI30" s="41">
        <v>0</v>
      </c>
      <c r="BJ30" s="41">
        <v>0.52818880645129995</v>
      </c>
      <c r="BK30" s="42">
        <f t="shared" si="2"/>
        <v>40.698076206601087</v>
      </c>
    </row>
    <row r="31" spans="1:63">
      <c r="A31" s="6"/>
      <c r="B31" s="11" t="s">
        <v>153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0.11197794528959999</v>
      </c>
      <c r="I31" s="41">
        <v>4.6852696774099999E-2</v>
      </c>
      <c r="J31" s="41">
        <v>0</v>
      </c>
      <c r="K31" s="41">
        <v>0</v>
      </c>
      <c r="L31" s="41">
        <v>0.12423007416119999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1.4078732996098997</v>
      </c>
      <c r="AW31" s="41">
        <v>10.359828785677001</v>
      </c>
      <c r="AX31" s="41">
        <v>0</v>
      </c>
      <c r="AY31" s="41">
        <v>0</v>
      </c>
      <c r="AZ31" s="41">
        <v>26.534935070640621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0.10616948425769999</v>
      </c>
      <c r="BG31" s="41">
        <v>0</v>
      </c>
      <c r="BH31" s="41">
        <v>0</v>
      </c>
      <c r="BI31" s="41">
        <v>0</v>
      </c>
      <c r="BJ31" s="41">
        <v>3.9861199741935001</v>
      </c>
      <c r="BK31" s="42">
        <f t="shared" si="2"/>
        <v>42.677987330603621</v>
      </c>
    </row>
    <row r="32" spans="1:63">
      <c r="A32" s="6"/>
      <c r="B32" s="11" t="s">
        <v>117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0.25222569006379997</v>
      </c>
      <c r="AW32" s="41">
        <v>2.5875929032257998</v>
      </c>
      <c r="AX32" s="41">
        <v>0</v>
      </c>
      <c r="AY32" s="41">
        <v>0</v>
      </c>
      <c r="AZ32" s="41">
        <v>6.4951152308056992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1.2937964515999999E-2</v>
      </c>
      <c r="BG32" s="41">
        <v>0</v>
      </c>
      <c r="BH32" s="41">
        <v>0</v>
      </c>
      <c r="BI32" s="41">
        <v>0</v>
      </c>
      <c r="BJ32" s="41">
        <v>0</v>
      </c>
      <c r="BK32" s="42">
        <f t="shared" si="2"/>
        <v>9.3478717886112985</v>
      </c>
    </row>
    <row r="33" spans="1:63">
      <c r="A33" s="6"/>
      <c r="B33" s="11" t="s">
        <v>118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8.4457239773699982E-2</v>
      </c>
      <c r="I33" s="41">
        <v>0</v>
      </c>
      <c r="J33" s="41">
        <v>0</v>
      </c>
      <c r="K33" s="41">
        <v>0</v>
      </c>
      <c r="L33" s="41">
        <v>0.99507793548370005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7.9606234838000001E-3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2.4724599999999999E-2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0.9149564015481999</v>
      </c>
      <c r="AW33" s="41">
        <v>36.122007660386998</v>
      </c>
      <c r="AX33" s="41">
        <v>0</v>
      </c>
      <c r="AY33" s="41">
        <v>0</v>
      </c>
      <c r="AZ33" s="41">
        <v>29.233627181289997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8.3144460967700007E-2</v>
      </c>
      <c r="BG33" s="41">
        <v>9.8898399999999995</v>
      </c>
      <c r="BH33" s="41">
        <v>0</v>
      </c>
      <c r="BI33" s="41">
        <v>0</v>
      </c>
      <c r="BJ33" s="41">
        <v>1.23623E-2</v>
      </c>
      <c r="BK33" s="42">
        <f t="shared" si="2"/>
        <v>77.368158402934085</v>
      </c>
    </row>
    <row r="34" spans="1:63">
      <c r="A34" s="6"/>
      <c r="B34" s="11" t="s">
        <v>119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9.3529869967499984E-2</v>
      </c>
      <c r="I34" s="41">
        <v>9.8287748225803995</v>
      </c>
      <c r="J34" s="41">
        <v>0</v>
      </c>
      <c r="K34" s="41">
        <v>0</v>
      </c>
      <c r="L34" s="41">
        <v>1.9840978372900999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6.2603661290299997E-2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1.4742100023548002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2.8739146569667016</v>
      </c>
      <c r="AW34" s="41">
        <v>7.4885824523544997</v>
      </c>
      <c r="AX34" s="41">
        <v>0</v>
      </c>
      <c r="AY34" s="41">
        <v>0</v>
      </c>
      <c r="AZ34" s="41">
        <v>17.165355545159599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0.1716465812902</v>
      </c>
      <c r="BG34" s="41">
        <v>0</v>
      </c>
      <c r="BH34" s="41">
        <v>0</v>
      </c>
      <c r="BI34" s="41">
        <v>0</v>
      </c>
      <c r="BJ34" s="41">
        <v>0.12438158064510001</v>
      </c>
      <c r="BK34" s="42">
        <f t="shared" si="2"/>
        <v>41.267097009899196</v>
      </c>
    </row>
    <row r="35" spans="1:63">
      <c r="A35" s="6"/>
      <c r="B35" s="11" t="s">
        <v>120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3.0493858451500003E-2</v>
      </c>
      <c r="I35" s="41">
        <v>36.319920838709507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1.8517340228386998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0.31642153270879991</v>
      </c>
      <c r="AW35" s="41">
        <v>23.280800545161</v>
      </c>
      <c r="AX35" s="41">
        <v>0</v>
      </c>
      <c r="AY35" s="41">
        <v>0</v>
      </c>
      <c r="AZ35" s="41">
        <v>22.166586084772501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1.3565132580500001E-2</v>
      </c>
      <c r="BG35" s="41">
        <v>0</v>
      </c>
      <c r="BH35" s="41">
        <v>0</v>
      </c>
      <c r="BI35" s="41">
        <v>0</v>
      </c>
      <c r="BJ35" s="41">
        <v>0</v>
      </c>
      <c r="BK35" s="42">
        <f t="shared" si="2"/>
        <v>83.9795220152225</v>
      </c>
    </row>
    <row r="36" spans="1:63">
      <c r="A36" s="6"/>
      <c r="B36" s="11" t="s">
        <v>121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4.9968593548199998E-2</v>
      </c>
      <c r="I36" s="41">
        <v>8.2481727243223997</v>
      </c>
      <c r="J36" s="41">
        <v>0</v>
      </c>
      <c r="K36" s="41">
        <v>0</v>
      </c>
      <c r="L36" s="41">
        <v>1.061832612903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6.4114524967699996E-2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2.9822934193548001</v>
      </c>
      <c r="AD36" s="41">
        <v>0</v>
      </c>
      <c r="AE36" s="41">
        <v>0</v>
      </c>
      <c r="AF36" s="41">
        <v>3.0344835541934003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0.38481042038619995</v>
      </c>
      <c r="AW36" s="41">
        <v>1.5905564903225</v>
      </c>
      <c r="AX36" s="41">
        <v>0</v>
      </c>
      <c r="AY36" s="41">
        <v>0</v>
      </c>
      <c r="AZ36" s="41">
        <v>12.456050680515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4.9704890322000003E-3</v>
      </c>
      <c r="BG36" s="41">
        <v>0</v>
      </c>
      <c r="BH36" s="41">
        <v>0</v>
      </c>
      <c r="BI36" s="41">
        <v>0</v>
      </c>
      <c r="BJ36" s="41">
        <v>0</v>
      </c>
      <c r="BK36" s="42">
        <f t="shared" si="2"/>
        <v>29.877253509545401</v>
      </c>
    </row>
    <row r="37" spans="1:63">
      <c r="A37" s="6"/>
      <c r="B37" s="11" t="s">
        <v>122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5.721512374160001E-2</v>
      </c>
      <c r="I37" s="41">
        <v>8.8483823484837991</v>
      </c>
      <c r="J37" s="41">
        <v>0</v>
      </c>
      <c r="K37" s="41">
        <v>0</v>
      </c>
      <c r="L37" s="41">
        <v>0.41593636709659998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0.24465619354829998</v>
      </c>
      <c r="AD37" s="41">
        <v>0</v>
      </c>
      <c r="AE37" s="41">
        <v>0</v>
      </c>
      <c r="AF37" s="41">
        <v>1.2232809677418999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0.39851999567560004</v>
      </c>
      <c r="AW37" s="41">
        <v>5.4313674967737997</v>
      </c>
      <c r="AX37" s="41">
        <v>0</v>
      </c>
      <c r="AY37" s="41">
        <v>0</v>
      </c>
      <c r="AZ37" s="41">
        <v>19.928139278288299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1.2232809677E-3</v>
      </c>
      <c r="BG37" s="41">
        <v>0</v>
      </c>
      <c r="BH37" s="41">
        <v>0</v>
      </c>
      <c r="BI37" s="41">
        <v>0</v>
      </c>
      <c r="BJ37" s="41">
        <v>0</v>
      </c>
      <c r="BK37" s="42">
        <f t="shared" si="2"/>
        <v>36.548721052317596</v>
      </c>
    </row>
    <row r="38" spans="1:63">
      <c r="A38" s="6"/>
      <c r="B38" s="11" t="s">
        <v>123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9.8117145451199997E-2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1.7530486193400002E-2</v>
      </c>
      <c r="S38" s="41">
        <v>0</v>
      </c>
      <c r="T38" s="41">
        <v>0</v>
      </c>
      <c r="U38" s="41">
        <v>0</v>
      </c>
      <c r="V38" s="41">
        <v>0.1860628548387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0.92173838709659994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11.913083629739697</v>
      </c>
      <c r="AW38" s="41">
        <v>17.575953362064091</v>
      </c>
      <c r="AX38" s="41">
        <v>0</v>
      </c>
      <c r="AY38" s="41">
        <v>0</v>
      </c>
      <c r="AZ38" s="41">
        <v>29.943974198771102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8.8462305418999992E-2</v>
      </c>
      <c r="BG38" s="41">
        <v>0</v>
      </c>
      <c r="BH38" s="41">
        <v>0</v>
      </c>
      <c r="BI38" s="41">
        <v>0</v>
      </c>
      <c r="BJ38" s="41">
        <v>0.15062434232249999</v>
      </c>
      <c r="BK38" s="42">
        <f t="shared" si="2"/>
        <v>60.895546711896287</v>
      </c>
    </row>
    <row r="39" spans="1:63">
      <c r="A39" s="6"/>
      <c r="B39" s="11" t="s">
        <v>124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0.1379830843547</v>
      </c>
      <c r="I39" s="41">
        <v>0</v>
      </c>
      <c r="J39" s="41">
        <v>0</v>
      </c>
      <c r="K39" s="41">
        <v>0</v>
      </c>
      <c r="L39" s="41">
        <v>1.2555224993224001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5.3431744548099999E-2</v>
      </c>
      <c r="AW39" s="41">
        <v>0.58975435483869998</v>
      </c>
      <c r="AX39" s="41">
        <v>0</v>
      </c>
      <c r="AY39" s="41">
        <v>0</v>
      </c>
      <c r="AZ39" s="41">
        <v>5.3405505763865992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2">
        <f t="shared" si="2"/>
        <v>7.3772422594504992</v>
      </c>
    </row>
    <row r="40" spans="1:63">
      <c r="A40" s="6"/>
      <c r="B40" s="11" t="s">
        <v>194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0.8296516129032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2">
        <f t="shared" si="2"/>
        <v>0.8296516129032</v>
      </c>
    </row>
    <row r="41" spans="1:63">
      <c r="A41" s="6"/>
      <c r="B41" s="11" t="s">
        <v>154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0.10300173703189999</v>
      </c>
      <c r="I41" s="41">
        <v>2.0671220161290003</v>
      </c>
      <c r="J41" s="41">
        <v>0</v>
      </c>
      <c r="K41" s="41">
        <v>0</v>
      </c>
      <c r="L41" s="41">
        <v>6.6251019731288991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0.46728877419349996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1.1119419974166</v>
      </c>
      <c r="AW41" s="41">
        <v>12.994385729353898</v>
      </c>
      <c r="AX41" s="41">
        <v>0</v>
      </c>
      <c r="AY41" s="41">
        <v>0</v>
      </c>
      <c r="AZ41" s="41">
        <v>44.437824292896721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0.17071162064479997</v>
      </c>
      <c r="BG41" s="41">
        <v>0</v>
      </c>
      <c r="BH41" s="41">
        <v>0</v>
      </c>
      <c r="BI41" s="41">
        <v>0</v>
      </c>
      <c r="BJ41" s="41">
        <v>0.7827086967739999</v>
      </c>
      <c r="BK41" s="42">
        <f t="shared" si="2"/>
        <v>68.760086837569304</v>
      </c>
    </row>
    <row r="42" spans="1:63">
      <c r="A42" s="6"/>
      <c r="B42" s="11" t="s">
        <v>155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0.10182515319300001</v>
      </c>
      <c r="I42" s="41">
        <v>0</v>
      </c>
      <c r="J42" s="41">
        <v>0</v>
      </c>
      <c r="K42" s="41">
        <v>0</v>
      </c>
      <c r="L42" s="41">
        <v>0.28135280541919999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1.6167499053508019</v>
      </c>
      <c r="AW42" s="41">
        <v>11.560670617257701</v>
      </c>
      <c r="AX42" s="41">
        <v>0</v>
      </c>
      <c r="AY42" s="41">
        <v>0</v>
      </c>
      <c r="AZ42" s="41">
        <v>33.584523091929668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0.11464633983829998</v>
      </c>
      <c r="BG42" s="41">
        <v>0</v>
      </c>
      <c r="BH42" s="41">
        <v>0</v>
      </c>
      <c r="BI42" s="41">
        <v>0</v>
      </c>
      <c r="BJ42" s="41">
        <v>1.2303815480317999</v>
      </c>
      <c r="BK42" s="42">
        <f t="shared" si="2"/>
        <v>48.490149461020472</v>
      </c>
    </row>
    <row r="43" spans="1:63">
      <c r="A43" s="6"/>
      <c r="B43" s="11" t="s">
        <v>157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0.1065756193545</v>
      </c>
      <c r="I43" s="41">
        <v>8.2689092228063004</v>
      </c>
      <c r="J43" s="41">
        <v>0</v>
      </c>
      <c r="K43" s="41">
        <v>0</v>
      </c>
      <c r="L43" s="41">
        <v>0.13901167741920001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1.8946195247086008</v>
      </c>
      <c r="AW43" s="41">
        <v>10.252481400000002</v>
      </c>
      <c r="AX43" s="41">
        <v>0</v>
      </c>
      <c r="AY43" s="41">
        <v>0</v>
      </c>
      <c r="AZ43" s="41">
        <v>30.439301416515491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9.8706131128799987E-2</v>
      </c>
      <c r="BG43" s="41">
        <v>0</v>
      </c>
      <c r="BH43" s="41">
        <v>0</v>
      </c>
      <c r="BI43" s="41">
        <v>0</v>
      </c>
      <c r="BJ43" s="41">
        <v>0.59634120000000002</v>
      </c>
      <c r="BK43" s="42">
        <f t="shared" si="2"/>
        <v>51.795946191932892</v>
      </c>
    </row>
    <row r="44" spans="1:63">
      <c r="A44" s="6"/>
      <c r="B44" s="11" t="s">
        <v>158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7.8691881289899984E-2</v>
      </c>
      <c r="I44" s="41">
        <v>0</v>
      </c>
      <c r="J44" s="41">
        <v>0</v>
      </c>
      <c r="K44" s="41">
        <v>0</v>
      </c>
      <c r="L44" s="41">
        <v>1.2384568745158999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1.2501035906101998</v>
      </c>
      <c r="AW44" s="41">
        <v>9.1097755734512997</v>
      </c>
      <c r="AX44" s="41">
        <v>0</v>
      </c>
      <c r="AY44" s="41">
        <v>0</v>
      </c>
      <c r="AZ44" s="41">
        <v>21.634342404900092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0.22071216422529999</v>
      </c>
      <c r="BG44" s="41">
        <v>0</v>
      </c>
      <c r="BH44" s="41">
        <v>0</v>
      </c>
      <c r="BI44" s="41">
        <v>0</v>
      </c>
      <c r="BJ44" s="41">
        <v>1.0427554967738999</v>
      </c>
      <c r="BK44" s="42">
        <f t="shared" si="2"/>
        <v>34.574837985766592</v>
      </c>
    </row>
    <row r="45" spans="1:63">
      <c r="A45" s="6"/>
      <c r="B45" s="11" t="s">
        <v>161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2.9012983869999998E-3</v>
      </c>
      <c r="I45" s="41">
        <v>0</v>
      </c>
      <c r="J45" s="41">
        <v>0</v>
      </c>
      <c r="K45" s="41">
        <v>0</v>
      </c>
      <c r="L45" s="41">
        <v>2.5067218064515999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0.79223340315839996</v>
      </c>
      <c r="AW45" s="41">
        <v>9.9505247096772003</v>
      </c>
      <c r="AX45" s="41">
        <v>0</v>
      </c>
      <c r="AY45" s="41">
        <v>0</v>
      </c>
      <c r="AZ45" s="41">
        <v>10.308360372159299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7.8609548709399998E-2</v>
      </c>
      <c r="BG45" s="41">
        <v>0.69020980645160002</v>
      </c>
      <c r="BH45" s="41">
        <v>0</v>
      </c>
      <c r="BI45" s="41">
        <v>0</v>
      </c>
      <c r="BJ45" s="41">
        <v>0.2300699354837</v>
      </c>
      <c r="BK45" s="42">
        <f t="shared" si="2"/>
        <v>24.559630880478199</v>
      </c>
    </row>
    <row r="46" spans="1:63">
      <c r="A46" s="6"/>
      <c r="B46" s="11" t="s">
        <v>166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0.17013523935440003</v>
      </c>
      <c r="I46" s="41">
        <v>20.884968667741798</v>
      </c>
      <c r="J46" s="41">
        <v>0</v>
      </c>
      <c r="K46" s="41">
        <v>0</v>
      </c>
      <c r="L46" s="41">
        <v>0.76387250322559996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1.15738258064E-2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0.80965552648369998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2.6879805760913977</v>
      </c>
      <c r="AW46" s="41">
        <v>6.6052820020640022</v>
      </c>
      <c r="AX46" s="41">
        <v>0</v>
      </c>
      <c r="AY46" s="41">
        <v>0</v>
      </c>
      <c r="AZ46" s="41">
        <v>19.944062653802995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8.6665889031800003E-2</v>
      </c>
      <c r="BG46" s="41">
        <v>0.28659354838700002</v>
      </c>
      <c r="BH46" s="41">
        <v>0</v>
      </c>
      <c r="BI46" s="41">
        <v>0</v>
      </c>
      <c r="BJ46" s="41">
        <v>0.74514322580629999</v>
      </c>
      <c r="BK46" s="42">
        <f t="shared" si="2"/>
        <v>52.995933657795398</v>
      </c>
    </row>
    <row r="47" spans="1:63">
      <c r="A47" s="6"/>
      <c r="B47" s="11" t="s">
        <v>171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0.2273705806447</v>
      </c>
      <c r="I47" s="41">
        <v>6.2526909677400003E-2</v>
      </c>
      <c r="J47" s="41">
        <v>0</v>
      </c>
      <c r="K47" s="41">
        <v>0</v>
      </c>
      <c r="L47" s="41">
        <v>0.40926704516110002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2.8421322580600001E-2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0.22582858064509997</v>
      </c>
      <c r="AD47" s="41">
        <v>0</v>
      </c>
      <c r="AE47" s="41">
        <v>0</v>
      </c>
      <c r="AF47" s="41">
        <v>8.6220577893225006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0.78865445980430005</v>
      </c>
      <c r="AW47" s="41">
        <v>9.7557946838708993</v>
      </c>
      <c r="AX47" s="41">
        <v>0</v>
      </c>
      <c r="AY47" s="41">
        <v>0</v>
      </c>
      <c r="AZ47" s="41">
        <v>22.829011217417211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1.8066286451600001E-2</v>
      </c>
      <c r="BG47" s="41">
        <v>0</v>
      </c>
      <c r="BH47" s="41">
        <v>0</v>
      </c>
      <c r="BI47" s="41">
        <v>0</v>
      </c>
      <c r="BJ47" s="41">
        <v>6.2102859677400001E-2</v>
      </c>
      <c r="BK47" s="42">
        <f t="shared" si="2"/>
        <v>43.029101735252816</v>
      </c>
    </row>
    <row r="48" spans="1:63">
      <c r="A48" s="6"/>
      <c r="B48" s="11" t="s">
        <v>172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0.14182028096740001</v>
      </c>
      <c r="I48" s="41">
        <v>0</v>
      </c>
      <c r="J48" s="41">
        <v>0.8452901612903001</v>
      </c>
      <c r="K48" s="41">
        <v>0</v>
      </c>
      <c r="L48" s="41">
        <v>0.11270535483870001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0.91291337419349994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0.95317760012630026</v>
      </c>
      <c r="AW48" s="41">
        <v>7.8317309677417999</v>
      </c>
      <c r="AX48" s="41">
        <v>0</v>
      </c>
      <c r="AY48" s="41">
        <v>0</v>
      </c>
      <c r="AZ48" s="41">
        <v>22.53285810496579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1.1188187096E-3</v>
      </c>
      <c r="BG48" s="41">
        <v>0</v>
      </c>
      <c r="BH48" s="41">
        <v>0</v>
      </c>
      <c r="BI48" s="41">
        <v>0</v>
      </c>
      <c r="BJ48" s="41">
        <v>1.1188187096774</v>
      </c>
      <c r="BK48" s="42">
        <f t="shared" si="2"/>
        <v>34.450433372510787</v>
      </c>
    </row>
    <row r="49" spans="1:63">
      <c r="A49" s="6"/>
      <c r="B49" s="11" t="s">
        <v>195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2.6138068386E-3</v>
      </c>
      <c r="I49" s="41">
        <v>77.4088948387095</v>
      </c>
      <c r="J49" s="41">
        <v>0</v>
      </c>
      <c r="K49" s="41">
        <v>0</v>
      </c>
      <c r="L49" s="41">
        <v>0.1256637903225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8.744767032219998E-2</v>
      </c>
      <c r="AW49" s="41">
        <v>2.0102916129032002</v>
      </c>
      <c r="AX49" s="41">
        <v>0</v>
      </c>
      <c r="AY49" s="41">
        <v>0</v>
      </c>
      <c r="AZ49" s="41">
        <v>5.0257290322500002E-2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3.3672384515999999E-2</v>
      </c>
      <c r="BG49" s="41">
        <v>23.118353548386999</v>
      </c>
      <c r="BH49" s="41">
        <v>0</v>
      </c>
      <c r="BI49" s="41">
        <v>0</v>
      </c>
      <c r="BJ49" s="41">
        <v>0</v>
      </c>
      <c r="BK49" s="42">
        <f t="shared" si="2"/>
        <v>102.8371949423215</v>
      </c>
    </row>
    <row r="50" spans="1:63">
      <c r="A50" s="6"/>
      <c r="B50" s="11" t="s">
        <v>173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144.59627870967731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11.400476071774099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9.0901543902599996E-2</v>
      </c>
      <c r="AW50" s="41">
        <v>2.2050129032257</v>
      </c>
      <c r="AX50" s="41">
        <v>0</v>
      </c>
      <c r="AY50" s="41">
        <v>0</v>
      </c>
      <c r="AZ50" s="41">
        <v>5.5125322580599996E-2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2.7562661290000002E-3</v>
      </c>
      <c r="BG50" s="41">
        <v>47.407777419354801</v>
      </c>
      <c r="BH50" s="41">
        <v>0</v>
      </c>
      <c r="BI50" s="41">
        <v>0</v>
      </c>
      <c r="BJ50" s="41">
        <v>0</v>
      </c>
      <c r="BK50" s="42">
        <f t="shared" si="2"/>
        <v>205.75832823664413</v>
      </c>
    </row>
    <row r="51" spans="1:63">
      <c r="A51" s="6"/>
      <c r="B51" s="11" t="s">
        <v>174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2.8980415161E-3</v>
      </c>
      <c r="I51" s="41">
        <v>155.63556290322538</v>
      </c>
      <c r="J51" s="41">
        <v>0</v>
      </c>
      <c r="K51" s="41">
        <v>0</v>
      </c>
      <c r="L51" s="41">
        <v>0.2254032290322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10.7334870967741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3.75521070964E-2</v>
      </c>
      <c r="AW51" s="41">
        <v>0</v>
      </c>
      <c r="AX51" s="41">
        <v>0</v>
      </c>
      <c r="AY51" s="41">
        <v>0</v>
      </c>
      <c r="AZ51" s="41">
        <v>8.5832103225799997E-2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49.353459354838698</v>
      </c>
      <c r="BH51" s="41">
        <v>0</v>
      </c>
      <c r="BI51" s="41">
        <v>0</v>
      </c>
      <c r="BJ51" s="41">
        <v>0</v>
      </c>
      <c r="BK51" s="42">
        <f t="shared" si="2"/>
        <v>216.07419483570865</v>
      </c>
    </row>
    <row r="52" spans="1:63">
      <c r="A52" s="6"/>
      <c r="B52" s="11" t="s">
        <v>175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1.6148225806400001E-2</v>
      </c>
      <c r="I52" s="41">
        <v>8.6123870967740999</v>
      </c>
      <c r="J52" s="41">
        <v>0</v>
      </c>
      <c r="K52" s="41">
        <v>0</v>
      </c>
      <c r="L52" s="41">
        <v>0.25837161290309996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0.11382184419330001</v>
      </c>
      <c r="AW52" s="41">
        <v>2.1475819354837999</v>
      </c>
      <c r="AX52" s="41">
        <v>0</v>
      </c>
      <c r="AY52" s="41">
        <v>0</v>
      </c>
      <c r="AZ52" s="41">
        <v>11.285543103224601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2">
        <f t="shared" si="2"/>
        <v>22.433853818385302</v>
      </c>
    </row>
    <row r="53" spans="1:63">
      <c r="A53" s="6"/>
      <c r="B53" s="11" t="s">
        <v>176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4.8166214511000003E-3</v>
      </c>
      <c r="I53" s="41">
        <v>283.64548548387052</v>
      </c>
      <c r="J53" s="41">
        <v>0</v>
      </c>
      <c r="K53" s="41">
        <v>0</v>
      </c>
      <c r="L53" s="41">
        <v>3.2110809672E-3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10.7036032258064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5.3496322580599998E-2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69.545219354838707</v>
      </c>
      <c r="BH53" s="41">
        <v>0</v>
      </c>
      <c r="BI53" s="41">
        <v>0</v>
      </c>
      <c r="BJ53" s="41">
        <v>0</v>
      </c>
      <c r="BK53" s="42">
        <f t="shared" si="2"/>
        <v>363.9558320895145</v>
      </c>
    </row>
    <row r="54" spans="1:63">
      <c r="A54" s="6"/>
      <c r="B54" s="11" t="s">
        <v>189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1.5770264514000001E-3</v>
      </c>
      <c r="I54" s="41">
        <v>183.98641935483832</v>
      </c>
      <c r="J54" s="41">
        <v>0</v>
      </c>
      <c r="K54" s="41">
        <v>0</v>
      </c>
      <c r="L54" s="41">
        <v>0.37007554064480003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5.3392569805899993E-2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48.347602580645102</v>
      </c>
      <c r="BH54" s="41">
        <v>0</v>
      </c>
      <c r="BI54" s="41">
        <v>0</v>
      </c>
      <c r="BJ54" s="41">
        <v>0</v>
      </c>
      <c r="BK54" s="42">
        <f t="shared" si="2"/>
        <v>232.75906707238551</v>
      </c>
    </row>
    <row r="55" spans="1:63">
      <c r="A55" s="6"/>
      <c r="B55" s="11" t="s">
        <v>125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0.160497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2.0784361290300001E-2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21.343913102541677</v>
      </c>
      <c r="AW55" s="41">
        <v>3.8784417284185997</v>
      </c>
      <c r="AX55" s="41">
        <v>0</v>
      </c>
      <c r="AY55" s="41">
        <v>0</v>
      </c>
      <c r="AZ55" s="41">
        <v>49.090019249114967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4.5107268260161009</v>
      </c>
      <c r="BG55" s="41">
        <v>6.1525643999999997E-2</v>
      </c>
      <c r="BH55" s="41">
        <v>0</v>
      </c>
      <c r="BI55" s="41">
        <v>0</v>
      </c>
      <c r="BJ55" s="41">
        <v>6.6452649849981</v>
      </c>
      <c r="BK55" s="42">
        <f t="shared" si="2"/>
        <v>85.711172896379736</v>
      </c>
    </row>
    <row r="56" spans="1:63">
      <c r="A56" s="6"/>
      <c r="B56" s="11" t="s">
        <v>126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2.5222290161099996E-2</v>
      </c>
      <c r="I56" s="41">
        <v>0</v>
      </c>
      <c r="J56" s="41">
        <v>0</v>
      </c>
      <c r="K56" s="41">
        <v>0</v>
      </c>
      <c r="L56" s="41">
        <v>2.5573290322499997E-2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1.2786645161200001E-2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9.7097694039331763</v>
      </c>
      <c r="AW56" s="41">
        <v>4.3393225323866007</v>
      </c>
      <c r="AX56" s="41">
        <v>0</v>
      </c>
      <c r="AY56" s="41">
        <v>0</v>
      </c>
      <c r="AZ56" s="41">
        <v>41.274342587956987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1.0009253530911002</v>
      </c>
      <c r="BG56" s="41">
        <v>0.18820795161290002</v>
      </c>
      <c r="BH56" s="41">
        <v>0</v>
      </c>
      <c r="BI56" s="41">
        <v>0</v>
      </c>
      <c r="BJ56" s="41">
        <v>2.0220905549672001</v>
      </c>
      <c r="BK56" s="42">
        <f t="shared" si="2"/>
        <v>58.598240609592764</v>
      </c>
    </row>
    <row r="57" spans="1:63">
      <c r="A57" s="6"/>
      <c r="B57" s="11" t="s">
        <v>127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6.72551993869E-2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4.6539809999900005E-2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0.71732596774190005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7.415318086141693</v>
      </c>
      <c r="AW57" s="41">
        <v>9.2010979350965005</v>
      </c>
      <c r="AX57" s="41">
        <v>0</v>
      </c>
      <c r="AY57" s="41">
        <v>0</v>
      </c>
      <c r="AZ57" s="41">
        <v>29.284199014898793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1.2598894011243997</v>
      </c>
      <c r="BG57" s="41">
        <v>0</v>
      </c>
      <c r="BH57" s="41">
        <v>0</v>
      </c>
      <c r="BI57" s="41">
        <v>0</v>
      </c>
      <c r="BJ57" s="41">
        <v>0.97385616129020003</v>
      </c>
      <c r="BK57" s="42">
        <f t="shared" si="2"/>
        <v>48.965481575680286</v>
      </c>
    </row>
    <row r="58" spans="1:63">
      <c r="A58" s="6"/>
      <c r="B58" s="11" t="s">
        <v>128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4.01823896771E-2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7.7890510335346992</v>
      </c>
      <c r="AW58" s="41">
        <v>1.1048275199997999</v>
      </c>
      <c r="AX58" s="41">
        <v>0</v>
      </c>
      <c r="AY58" s="41">
        <v>0</v>
      </c>
      <c r="AZ58" s="41">
        <v>15.3048397770257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1.4809627380924979</v>
      </c>
      <c r="BG58" s="41">
        <v>0</v>
      </c>
      <c r="BH58" s="41">
        <v>0</v>
      </c>
      <c r="BI58" s="41">
        <v>0</v>
      </c>
      <c r="BJ58" s="41">
        <v>2.1315971848371991</v>
      </c>
      <c r="BK58" s="42">
        <f t="shared" si="2"/>
        <v>27.851460643166995</v>
      </c>
    </row>
    <row r="59" spans="1:63">
      <c r="A59" s="6"/>
      <c r="B59" s="11" t="s">
        <v>129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6.0110585806200004E-2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6.8876712902E-3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0.12089012903219999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6.2275442174040796</v>
      </c>
      <c r="AW59" s="41">
        <v>5.9735167887728</v>
      </c>
      <c r="AX59" s="41">
        <v>0</v>
      </c>
      <c r="AY59" s="41">
        <v>0</v>
      </c>
      <c r="AZ59" s="41">
        <v>33.25428686357079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1.0876527855457006</v>
      </c>
      <c r="BG59" s="41">
        <v>0</v>
      </c>
      <c r="BH59" s="41">
        <v>0</v>
      </c>
      <c r="BI59" s="41">
        <v>0</v>
      </c>
      <c r="BJ59" s="41">
        <v>1.0345872677415</v>
      </c>
      <c r="BK59" s="42">
        <f t="shared" si="2"/>
        <v>47.765476309163475</v>
      </c>
    </row>
    <row r="60" spans="1:63">
      <c r="A60" s="6"/>
      <c r="B60" s="11" t="s">
        <v>130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1.2065238709500001E-2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3.6195716129000001E-2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5.8203548387000002E-2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3.8591788832197005</v>
      </c>
      <c r="AW60" s="41">
        <v>1.4656817554830002</v>
      </c>
      <c r="AX60" s="41">
        <v>0</v>
      </c>
      <c r="AY60" s="41">
        <v>0</v>
      </c>
      <c r="AZ60" s="41">
        <v>20.328931372925915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0.70651329696610066</v>
      </c>
      <c r="BG60" s="41">
        <v>0</v>
      </c>
      <c r="BH60" s="41">
        <v>0</v>
      </c>
      <c r="BI60" s="41">
        <v>0</v>
      </c>
      <c r="BJ60" s="41">
        <v>2.3790708709665003</v>
      </c>
      <c r="BK60" s="42">
        <f t="shared" si="2"/>
        <v>28.845840682786715</v>
      </c>
    </row>
    <row r="61" spans="1:63">
      <c r="A61" s="6"/>
      <c r="B61" s="11" t="s">
        <v>131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1.1885719354000001E-3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4.7546936003788023</v>
      </c>
      <c r="AW61" s="41">
        <v>7.5914533748378012</v>
      </c>
      <c r="AX61" s="41">
        <v>0</v>
      </c>
      <c r="AY61" s="41">
        <v>0</v>
      </c>
      <c r="AZ61" s="41">
        <v>17.430597060704891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0.35944731548200004</v>
      </c>
      <c r="BG61" s="41">
        <v>0</v>
      </c>
      <c r="BH61" s="41">
        <v>0</v>
      </c>
      <c r="BI61" s="41">
        <v>0</v>
      </c>
      <c r="BJ61" s="41">
        <v>1.3031288709672999</v>
      </c>
      <c r="BK61" s="42">
        <f t="shared" si="2"/>
        <v>31.440508794306194</v>
      </c>
    </row>
    <row r="62" spans="1:63">
      <c r="A62" s="6"/>
      <c r="B62" s="11" t="s">
        <v>156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2.8943354838000001E-3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5.7886709669999995E-4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4.8689985967699995E-2</v>
      </c>
      <c r="AC62" s="41">
        <v>0</v>
      </c>
      <c r="AD62" s="41">
        <v>0</v>
      </c>
      <c r="AE62" s="41">
        <v>0</v>
      </c>
      <c r="AF62" s="41">
        <v>0.41660603548380004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6.1493528711819065</v>
      </c>
      <c r="AW62" s="41">
        <v>1.5326598256773005</v>
      </c>
      <c r="AX62" s="41">
        <v>0</v>
      </c>
      <c r="AY62" s="41">
        <v>0</v>
      </c>
      <c r="AZ62" s="41">
        <v>33.775590057474872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0.23339043225729997</v>
      </c>
      <c r="BG62" s="41">
        <v>0</v>
      </c>
      <c r="BH62" s="41">
        <v>0</v>
      </c>
      <c r="BI62" s="41">
        <v>0</v>
      </c>
      <c r="BJ62" s="41">
        <v>0.72061584516119992</v>
      </c>
      <c r="BK62" s="42">
        <f t="shared" si="2"/>
        <v>42.880378255784578</v>
      </c>
    </row>
    <row r="63" spans="1:63">
      <c r="A63" s="6"/>
      <c r="B63" s="11" t="s">
        <v>132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2.55527266128E-2</v>
      </c>
      <c r="AC63" s="41">
        <v>0</v>
      </c>
      <c r="AD63" s="41">
        <v>0</v>
      </c>
      <c r="AE63" s="41">
        <v>0</v>
      </c>
      <c r="AF63" s="41">
        <v>0.83228880967740004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2.2750855923498015</v>
      </c>
      <c r="AW63" s="41">
        <v>0.27741500180619999</v>
      </c>
      <c r="AX63" s="41">
        <v>0</v>
      </c>
      <c r="AY63" s="41">
        <v>0</v>
      </c>
      <c r="AZ63" s="41">
        <v>9.2432875654167024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0.51747351551520004</v>
      </c>
      <c r="BG63" s="41">
        <v>0</v>
      </c>
      <c r="BH63" s="41">
        <v>0</v>
      </c>
      <c r="BI63" s="41">
        <v>0</v>
      </c>
      <c r="BJ63" s="41">
        <v>1.1740989910637001</v>
      </c>
      <c r="BK63" s="42">
        <f t="shared" si="2"/>
        <v>14.345202202441802</v>
      </c>
    </row>
    <row r="64" spans="1:63">
      <c r="A64" s="6"/>
      <c r="B64" s="11" t="s">
        <v>133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3.0780064515999999E-3</v>
      </c>
      <c r="AC64" s="41">
        <v>0</v>
      </c>
      <c r="AD64" s="41">
        <v>0</v>
      </c>
      <c r="AE64" s="41">
        <v>0</v>
      </c>
      <c r="AF64" s="41">
        <v>1.6875576612902998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1.5209663908026998</v>
      </c>
      <c r="AW64" s="41">
        <v>8.6184180642000004E-3</v>
      </c>
      <c r="AX64" s="41">
        <v>0</v>
      </c>
      <c r="AY64" s="41">
        <v>0</v>
      </c>
      <c r="AZ64" s="41">
        <v>4.7661598412244999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0.1623056525479</v>
      </c>
      <c r="BG64" s="41">
        <v>0</v>
      </c>
      <c r="BH64" s="41">
        <v>0</v>
      </c>
      <c r="BI64" s="41">
        <v>0</v>
      </c>
      <c r="BJ64" s="41">
        <v>0.14850507419349998</v>
      </c>
      <c r="BK64" s="42">
        <f t="shared" si="2"/>
        <v>8.2971910445746992</v>
      </c>
    </row>
    <row r="65" spans="1:63">
      <c r="A65" s="6"/>
      <c r="B65" s="11" t="s">
        <v>134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0.82765590661279997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0.67152810967620002</v>
      </c>
      <c r="AW65" s="41">
        <v>0.48077641848380004</v>
      </c>
      <c r="AX65" s="41">
        <v>0</v>
      </c>
      <c r="AY65" s="41">
        <v>0</v>
      </c>
      <c r="AZ65" s="41">
        <v>1.7628314749025999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3.7658387096699997E-2</v>
      </c>
      <c r="BG65" s="41">
        <v>0</v>
      </c>
      <c r="BH65" s="41">
        <v>0</v>
      </c>
      <c r="BI65" s="41">
        <v>0</v>
      </c>
      <c r="BJ65" s="41">
        <v>0.18829193548379999</v>
      </c>
      <c r="BK65" s="42">
        <f t="shared" si="2"/>
        <v>3.9687422322559005</v>
      </c>
    </row>
    <row r="66" spans="1:63">
      <c r="A66" s="6"/>
      <c r="B66" s="11" t="s">
        <v>135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0.40541588790210004</v>
      </c>
      <c r="AW66" s="41">
        <v>0.43238189274149996</v>
      </c>
      <c r="AX66" s="41">
        <v>0</v>
      </c>
      <c r="AY66" s="41">
        <v>0</v>
      </c>
      <c r="AZ66" s="41">
        <v>0.80464867625780001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0.118694571774</v>
      </c>
      <c r="BG66" s="41">
        <v>0</v>
      </c>
      <c r="BH66" s="41">
        <v>0</v>
      </c>
      <c r="BI66" s="41">
        <v>0</v>
      </c>
      <c r="BJ66" s="41">
        <v>0.93173283758049985</v>
      </c>
      <c r="BK66" s="42">
        <f t="shared" si="2"/>
        <v>2.6928738662558995</v>
      </c>
    </row>
    <row r="67" spans="1:63">
      <c r="A67" s="6"/>
      <c r="B67" s="11" t="s">
        <v>136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1.986851000480101</v>
      </c>
      <c r="AW67" s="41">
        <v>0.16199590432220001</v>
      </c>
      <c r="AX67" s="41">
        <v>0</v>
      </c>
      <c r="AY67" s="41">
        <v>0</v>
      </c>
      <c r="AZ67" s="41">
        <v>8.6909366805777974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6.618833364490001E-2</v>
      </c>
      <c r="BG67" s="41">
        <v>0</v>
      </c>
      <c r="BH67" s="41">
        <v>0</v>
      </c>
      <c r="BI67" s="41">
        <v>0</v>
      </c>
      <c r="BJ67" s="41">
        <v>0.34488128025789999</v>
      </c>
      <c r="BK67" s="42">
        <f t="shared" si="2"/>
        <v>11.250853199282899</v>
      </c>
    </row>
    <row r="68" spans="1:63">
      <c r="A68" s="6"/>
      <c r="B68" s="11" t="s">
        <v>137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4.9081030645099999E-2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2.0740600916420999</v>
      </c>
      <c r="AW68" s="41">
        <v>1.6604813824831992</v>
      </c>
      <c r="AX68" s="41">
        <v>0</v>
      </c>
      <c r="AY68" s="41">
        <v>0</v>
      </c>
      <c r="AZ68" s="41">
        <v>18.316362825029206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0.173997038838</v>
      </c>
      <c r="BG68" s="41">
        <v>0</v>
      </c>
      <c r="BH68" s="41">
        <v>0</v>
      </c>
      <c r="BI68" s="41">
        <v>0</v>
      </c>
      <c r="BJ68" s="41">
        <v>1.0389473157418001</v>
      </c>
      <c r="BK68" s="42">
        <f t="shared" si="2"/>
        <v>23.312929684379405</v>
      </c>
    </row>
    <row r="69" spans="1:63">
      <c r="A69" s="6"/>
      <c r="B69" s="11" t="s">
        <v>162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1.0061845322499999E-2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2.3830686290200003E-2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5.3950961776607054</v>
      </c>
      <c r="AW69" s="41">
        <v>2.9284610090311003</v>
      </c>
      <c r="AX69" s="41">
        <v>0</v>
      </c>
      <c r="AY69" s="41">
        <v>0</v>
      </c>
      <c r="AZ69" s="41">
        <v>46.471499665305998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0.65467412773950018</v>
      </c>
      <c r="BG69" s="41">
        <v>0.15488961290309999</v>
      </c>
      <c r="BH69" s="41">
        <v>0</v>
      </c>
      <c r="BI69" s="41">
        <v>0</v>
      </c>
      <c r="BJ69" s="41">
        <v>3.2775187016767</v>
      </c>
      <c r="BK69" s="42">
        <f t="shared" si="2"/>
        <v>58.916031825929799</v>
      </c>
    </row>
    <row r="70" spans="1:63">
      <c r="A70" s="6"/>
      <c r="B70" s="11" t="s">
        <v>168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3.8408524257799996E-2</v>
      </c>
      <c r="I70" s="41">
        <v>0</v>
      </c>
      <c r="J70" s="41">
        <v>0</v>
      </c>
      <c r="K70" s="41">
        <v>0</v>
      </c>
      <c r="L70" s="41">
        <v>0.20174374193539998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1.00871870967E-2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4.2201361960848072</v>
      </c>
      <c r="AW70" s="41">
        <v>15.647122071418098</v>
      </c>
      <c r="AX70" s="41">
        <v>0</v>
      </c>
      <c r="AY70" s="41">
        <v>0</v>
      </c>
      <c r="AZ70" s="41">
        <v>51.404953014852872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0.5779668248041</v>
      </c>
      <c r="BG70" s="41">
        <v>0</v>
      </c>
      <c r="BH70" s="41">
        <v>0</v>
      </c>
      <c r="BI70" s="41">
        <v>0</v>
      </c>
      <c r="BJ70" s="41">
        <v>1.8361229999991999</v>
      </c>
      <c r="BK70" s="42">
        <f t="shared" si="2"/>
        <v>73.936540560448975</v>
      </c>
    </row>
    <row r="71" spans="1:63">
      <c r="A71" s="6"/>
      <c r="B71" s="11" t="s">
        <v>167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1.11240396772E-2</v>
      </c>
      <c r="I71" s="41">
        <v>0</v>
      </c>
      <c r="J71" s="41">
        <v>0</v>
      </c>
      <c r="K71" s="41">
        <v>0</v>
      </c>
      <c r="L71" s="41">
        <v>0.1520643870967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7.3778723225100012E-2</v>
      </c>
      <c r="AW71" s="41">
        <v>8.0054941935481985</v>
      </c>
      <c r="AX71" s="41">
        <v>0</v>
      </c>
      <c r="AY71" s="41">
        <v>0</v>
      </c>
      <c r="AZ71" s="41">
        <v>14.541980202579301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5.9040519675000007E-3</v>
      </c>
      <c r="BG71" s="41">
        <v>0</v>
      </c>
      <c r="BH71" s="41">
        <v>0</v>
      </c>
      <c r="BI71" s="41">
        <v>0</v>
      </c>
      <c r="BJ71" s="41">
        <v>0</v>
      </c>
      <c r="BK71" s="42">
        <f t="shared" si="2"/>
        <v>22.790345598094003</v>
      </c>
    </row>
    <row r="72" spans="1:63">
      <c r="A72" s="6"/>
      <c r="B72" s="11" t="s">
        <v>159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4.81684240964E-2</v>
      </c>
      <c r="I72" s="41">
        <v>0</v>
      </c>
      <c r="J72" s="41">
        <v>0</v>
      </c>
      <c r="K72" s="41">
        <v>0</v>
      </c>
      <c r="L72" s="41">
        <v>0.1132644838709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1.1326448387E-3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0.1104873225806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3.971799142505104</v>
      </c>
      <c r="AW72" s="41">
        <v>0.71195790032250006</v>
      </c>
      <c r="AX72" s="41">
        <v>0</v>
      </c>
      <c r="AY72" s="41">
        <v>0</v>
      </c>
      <c r="AZ72" s="41">
        <v>22.482050452121495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0.46001728154669996</v>
      </c>
      <c r="BG72" s="41">
        <v>0.2762183064516</v>
      </c>
      <c r="BH72" s="41">
        <v>0</v>
      </c>
      <c r="BI72" s="41">
        <v>0</v>
      </c>
      <c r="BJ72" s="41">
        <v>0.94210297903199991</v>
      </c>
      <c r="BK72" s="42">
        <f t="shared" si="2"/>
        <v>29.117198937366002</v>
      </c>
    </row>
    <row r="73" spans="1:63">
      <c r="A73" s="6"/>
      <c r="B73" s="11" t="s">
        <v>169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3.3599901935399995E-2</v>
      </c>
      <c r="I73" s="41">
        <v>5.5081806451612003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8.7403561290322003</v>
      </c>
      <c r="AD73" s="41">
        <v>0</v>
      </c>
      <c r="AE73" s="41">
        <v>0</v>
      </c>
      <c r="AF73" s="41">
        <v>0.67209159087070003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1.0657930142548</v>
      </c>
      <c r="AW73" s="41">
        <v>9.476911653999899</v>
      </c>
      <c r="AX73" s="41">
        <v>0</v>
      </c>
      <c r="AY73" s="41">
        <v>0</v>
      </c>
      <c r="AZ73" s="41">
        <v>9.5808756310304997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0.1738343142572</v>
      </c>
      <c r="BG73" s="41">
        <v>0</v>
      </c>
      <c r="BH73" s="41">
        <v>0</v>
      </c>
      <c r="BI73" s="41">
        <v>0</v>
      </c>
      <c r="BJ73" s="41">
        <v>0</v>
      </c>
      <c r="BK73" s="42">
        <f t="shared" si="2"/>
        <v>35.251642880541901</v>
      </c>
    </row>
    <row r="74" spans="1:63">
      <c r="A74" s="6"/>
      <c r="B74" s="11" t="s">
        <v>177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5.0828080645099999E-2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2.4104352800898998</v>
      </c>
      <c r="AW74" s="41">
        <v>1.8182505774835003</v>
      </c>
      <c r="AX74" s="41">
        <v>0</v>
      </c>
      <c r="AY74" s="41">
        <v>0</v>
      </c>
      <c r="AZ74" s="41">
        <v>28.749178269027276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0.42120141677280004</v>
      </c>
      <c r="BG74" s="41">
        <v>0</v>
      </c>
      <c r="BH74" s="41">
        <v>0</v>
      </c>
      <c r="BI74" s="41">
        <v>0</v>
      </c>
      <c r="BJ74" s="41">
        <v>0.89866262822560006</v>
      </c>
      <c r="BK74" s="42">
        <f t="shared" si="2"/>
        <v>34.34855625224418</v>
      </c>
    </row>
    <row r="75" spans="1:63">
      <c r="A75" s="6"/>
      <c r="B75" s="11" t="s">
        <v>178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2.2826171612799998E-2</v>
      </c>
      <c r="I75" s="41">
        <v>5.8279587096774002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0.35186411745160001</v>
      </c>
      <c r="AD75" s="41">
        <v>0</v>
      </c>
      <c r="AE75" s="41">
        <v>0</v>
      </c>
      <c r="AF75" s="41">
        <v>0.5911943686451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5.4764758681112804</v>
      </c>
      <c r="AW75" s="41">
        <v>3.1501177470963002</v>
      </c>
      <c r="AX75" s="41">
        <v>0</v>
      </c>
      <c r="AY75" s="41">
        <v>0</v>
      </c>
      <c r="AZ75" s="41">
        <v>36.337332099346035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0.7387688127069002</v>
      </c>
      <c r="BG75" s="41">
        <v>0</v>
      </c>
      <c r="BH75" s="41">
        <v>0</v>
      </c>
      <c r="BI75" s="41">
        <v>0</v>
      </c>
      <c r="BJ75" s="41">
        <v>1.7299205088383989</v>
      </c>
      <c r="BK75" s="42">
        <f t="shared" si="2"/>
        <v>54.226458403485815</v>
      </c>
    </row>
    <row r="76" spans="1:63">
      <c r="A76" s="6"/>
      <c r="B76" s="11" t="s">
        <v>179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1.88173828063E-2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1.9259524806299999E-2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4.2593120807651035</v>
      </c>
      <c r="AW76" s="41">
        <v>1.2203320209675002</v>
      </c>
      <c r="AX76" s="41">
        <v>0</v>
      </c>
      <c r="AY76" s="41">
        <v>0</v>
      </c>
      <c r="AZ76" s="41">
        <v>34.123442023247115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0.42838470386990002</v>
      </c>
      <c r="BG76" s="41">
        <v>0</v>
      </c>
      <c r="BH76" s="41">
        <v>0</v>
      </c>
      <c r="BI76" s="41">
        <v>0</v>
      </c>
      <c r="BJ76" s="41">
        <v>1.2588498677412003</v>
      </c>
      <c r="BK76" s="42">
        <f t="shared" si="2"/>
        <v>41.328397604203417</v>
      </c>
    </row>
    <row r="77" spans="1:63">
      <c r="A77" s="6"/>
      <c r="B77" s="11" t="s">
        <v>180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8.4873273322099999E-2</v>
      </c>
      <c r="I77" s="41">
        <v>0.98804741935479989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7.9043793546999998E-3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3.1252603659916041</v>
      </c>
      <c r="AW77" s="41">
        <v>0.88619528064480002</v>
      </c>
      <c r="AX77" s="41">
        <v>0</v>
      </c>
      <c r="AY77" s="41">
        <v>0</v>
      </c>
      <c r="AZ77" s="41">
        <v>14.938951826573398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0.53170743009540011</v>
      </c>
      <c r="BG77" s="41">
        <v>0</v>
      </c>
      <c r="BH77" s="41">
        <v>0</v>
      </c>
      <c r="BI77" s="41">
        <v>0</v>
      </c>
      <c r="BJ77" s="41">
        <v>0.6843484874507999</v>
      </c>
      <c r="BK77" s="42">
        <f t="shared" si="2"/>
        <v>21.247288462787605</v>
      </c>
    </row>
    <row r="78" spans="1:63">
      <c r="A78" s="6"/>
      <c r="B78" s="11" t="s">
        <v>181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4.1006656354399998E-2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0.18698477419350001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4.7525712401796989</v>
      </c>
      <c r="AW78" s="41">
        <v>2.1471980039673997</v>
      </c>
      <c r="AX78" s="41">
        <v>0</v>
      </c>
      <c r="AY78" s="41">
        <v>0</v>
      </c>
      <c r="AZ78" s="41">
        <v>56.862603666142405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0.70188959873959977</v>
      </c>
      <c r="BG78" s="41">
        <v>0</v>
      </c>
      <c r="BH78" s="41">
        <v>0</v>
      </c>
      <c r="BI78" s="41">
        <v>0</v>
      </c>
      <c r="BJ78" s="41">
        <v>1.7179123089992001</v>
      </c>
      <c r="BK78" s="42">
        <f t="shared" si="2"/>
        <v>66.410166248576203</v>
      </c>
    </row>
    <row r="79" spans="1:63">
      <c r="A79" s="6"/>
      <c r="B79" s="11" t="s">
        <v>182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3.6431882193199996E-2</v>
      </c>
      <c r="I79" s="41">
        <v>0</v>
      </c>
      <c r="J79" s="41">
        <v>0</v>
      </c>
      <c r="K79" s="41">
        <v>0</v>
      </c>
      <c r="L79" s="41">
        <v>0.1716685548386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2.7965652022794028</v>
      </c>
      <c r="AW79" s="41">
        <v>4.5310827903222997</v>
      </c>
      <c r="AX79" s="41">
        <v>0</v>
      </c>
      <c r="AY79" s="41">
        <v>0</v>
      </c>
      <c r="AZ79" s="41">
        <v>17.488769581317698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0.19602862712760002</v>
      </c>
      <c r="BG79" s="41">
        <v>0</v>
      </c>
      <c r="BH79" s="41">
        <v>0</v>
      </c>
      <c r="BI79" s="41">
        <v>0</v>
      </c>
      <c r="BJ79" s="41">
        <v>1.5917482548381001</v>
      </c>
      <c r="BK79" s="42">
        <f t="shared" si="2"/>
        <v>26.812294892916899</v>
      </c>
    </row>
    <row r="80" spans="1:63">
      <c r="A80" s="6"/>
      <c r="B80" s="11" t="s">
        <v>188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0.1307697679026</v>
      </c>
      <c r="I80" s="41">
        <v>0</v>
      </c>
      <c r="J80" s="41">
        <v>0</v>
      </c>
      <c r="K80" s="41">
        <v>0</v>
      </c>
      <c r="L80" s="41">
        <v>5.8119967741899994E-2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2.1310654838600004E-2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7.1484078400729105</v>
      </c>
      <c r="AW80" s="41">
        <v>3.3727487695797995</v>
      </c>
      <c r="AX80" s="41">
        <v>0</v>
      </c>
      <c r="AY80" s="41">
        <v>0</v>
      </c>
      <c r="AZ80" s="41">
        <v>43.855907142366114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2.0564835759581048</v>
      </c>
      <c r="BG80" s="41">
        <v>0.24911985074189999</v>
      </c>
      <c r="BH80" s="41">
        <v>0</v>
      </c>
      <c r="BI80" s="41">
        <v>0</v>
      </c>
      <c r="BJ80" s="41">
        <v>2.5597054809659996</v>
      </c>
      <c r="BK80" s="42">
        <f t="shared" si="2"/>
        <v>59.452573050167928</v>
      </c>
    </row>
    <row r="81" spans="1:66">
      <c r="A81" s="6"/>
      <c r="B81" s="11" t="s">
        <v>191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0.15783721496690001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3.3561996774E-2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10.998827148239409</v>
      </c>
      <c r="AW81" s="41">
        <v>2.8040867956447002</v>
      </c>
      <c r="AX81" s="41">
        <v>0</v>
      </c>
      <c r="AY81" s="41">
        <v>0</v>
      </c>
      <c r="AZ81" s="41">
        <v>45.717407993475504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5.8066320133897937</v>
      </c>
      <c r="BG81" s="41">
        <v>1.7587932096773</v>
      </c>
      <c r="BH81" s="41">
        <v>0</v>
      </c>
      <c r="BI81" s="41">
        <v>0</v>
      </c>
      <c r="BJ81" s="41">
        <v>4.3280573443536996</v>
      </c>
      <c r="BK81" s="42">
        <f t="shared" si="2"/>
        <v>71.605203716521288</v>
      </c>
    </row>
    <row r="82" spans="1:66">
      <c r="A82" s="6"/>
      <c r="B82" s="11" t="s">
        <v>192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0.165939165064</v>
      </c>
      <c r="I82" s="41">
        <v>0.1894303225806</v>
      </c>
      <c r="J82" s="41">
        <v>0</v>
      </c>
      <c r="K82" s="41">
        <v>0</v>
      </c>
      <c r="L82" s="41">
        <v>0.1894303225806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4.5936859677200001E-2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7.7524226938192173</v>
      </c>
      <c r="AW82" s="41">
        <v>1.0127364522575999</v>
      </c>
      <c r="AX82" s="41">
        <v>0</v>
      </c>
      <c r="AY82" s="41">
        <v>0</v>
      </c>
      <c r="AZ82" s="41">
        <v>39.206375940236072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3.637519895731399</v>
      </c>
      <c r="BG82" s="41">
        <v>5.1718203225700005E-2</v>
      </c>
      <c r="BH82" s="41">
        <v>0</v>
      </c>
      <c r="BI82" s="41">
        <v>0</v>
      </c>
      <c r="BJ82" s="41">
        <v>3.1275407987060992</v>
      </c>
      <c r="BK82" s="42">
        <f t="shared" si="2"/>
        <v>55.379050653878487</v>
      </c>
    </row>
    <row r="83" spans="1:66">
      <c r="A83" s="6"/>
      <c r="B83" s="11" t="s">
        <v>160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5.1993806450000002E-4</v>
      </c>
      <c r="I83" s="41">
        <v>35.508827918483597</v>
      </c>
      <c r="J83" s="41">
        <v>0</v>
      </c>
      <c r="K83" s="41">
        <v>0</v>
      </c>
      <c r="L83" s="41">
        <v>2.7910080643000004E-3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4.3524633935100004E-2</v>
      </c>
      <c r="AW83" s="41">
        <v>0</v>
      </c>
      <c r="AX83" s="41">
        <v>0</v>
      </c>
      <c r="AY83" s="41">
        <v>0</v>
      </c>
      <c r="AZ83" s="41">
        <v>4.2876876776127002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11.4326807428709</v>
      </c>
      <c r="BH83" s="41">
        <v>0</v>
      </c>
      <c r="BI83" s="41">
        <v>0</v>
      </c>
      <c r="BJ83" s="41">
        <v>0</v>
      </c>
      <c r="BK83" s="42">
        <f t="shared" si="2"/>
        <v>51.276031919031098</v>
      </c>
    </row>
    <row r="84" spans="1:66">
      <c r="A84" s="6"/>
      <c r="B84" s="11" t="s">
        <v>95</v>
      </c>
      <c r="C84" s="44">
        <f>SUM(C19:C83)</f>
        <v>0</v>
      </c>
      <c r="D84" s="44">
        <f t="shared" ref="D84:BJ84" si="3">SUM(D19:D83)</f>
        <v>0</v>
      </c>
      <c r="E84" s="44">
        <f t="shared" si="3"/>
        <v>0</v>
      </c>
      <c r="F84" s="44">
        <f t="shared" si="3"/>
        <v>0</v>
      </c>
      <c r="G84" s="44">
        <f t="shared" si="3"/>
        <v>0</v>
      </c>
      <c r="H84" s="44">
        <f t="shared" si="3"/>
        <v>3.0480068280502999</v>
      </c>
      <c r="I84" s="44">
        <f t="shared" si="3"/>
        <v>1587.7851269687051</v>
      </c>
      <c r="J84" s="44">
        <f t="shared" si="3"/>
        <v>0.8452901612903001</v>
      </c>
      <c r="K84" s="44">
        <f t="shared" si="3"/>
        <v>0</v>
      </c>
      <c r="L84" s="44">
        <f t="shared" si="3"/>
        <v>33.538682270832489</v>
      </c>
      <c r="M84" s="44">
        <f t="shared" si="3"/>
        <v>0</v>
      </c>
      <c r="N84" s="44">
        <f t="shared" si="3"/>
        <v>0</v>
      </c>
      <c r="O84" s="44">
        <f t="shared" si="3"/>
        <v>0</v>
      </c>
      <c r="P84" s="44">
        <f t="shared" si="3"/>
        <v>0</v>
      </c>
      <c r="Q84" s="44">
        <f t="shared" si="3"/>
        <v>0</v>
      </c>
      <c r="R84" s="44">
        <f t="shared" si="3"/>
        <v>0.3476469885465</v>
      </c>
      <c r="S84" s="44">
        <f t="shared" si="3"/>
        <v>121.2597895360317</v>
      </c>
      <c r="T84" s="44">
        <f t="shared" si="3"/>
        <v>0</v>
      </c>
      <c r="U84" s="44">
        <f t="shared" si="3"/>
        <v>0</v>
      </c>
      <c r="V84" s="44">
        <f t="shared" si="3"/>
        <v>1.0989762290321998</v>
      </c>
      <c r="W84" s="44">
        <f t="shared" si="3"/>
        <v>0</v>
      </c>
      <c r="X84" s="44">
        <f t="shared" si="3"/>
        <v>0</v>
      </c>
      <c r="Y84" s="44">
        <f t="shared" si="3"/>
        <v>0</v>
      </c>
      <c r="Z84" s="44">
        <f t="shared" si="3"/>
        <v>0</v>
      </c>
      <c r="AA84" s="44">
        <f t="shared" si="3"/>
        <v>0</v>
      </c>
      <c r="AB84" s="44">
        <f t="shared" si="3"/>
        <v>0.15112634967720001</v>
      </c>
      <c r="AC84" s="44">
        <f t="shared" si="3"/>
        <v>24.359539560193102</v>
      </c>
      <c r="AD84" s="44">
        <f t="shared" si="3"/>
        <v>0</v>
      </c>
      <c r="AE84" s="44">
        <f t="shared" si="3"/>
        <v>0</v>
      </c>
      <c r="AF84" s="44">
        <f t="shared" si="3"/>
        <v>27.110931460643197</v>
      </c>
      <c r="AG84" s="44">
        <f t="shared" si="3"/>
        <v>0</v>
      </c>
      <c r="AH84" s="44">
        <f t="shared" si="3"/>
        <v>0</v>
      </c>
      <c r="AI84" s="44">
        <f t="shared" si="3"/>
        <v>0</v>
      </c>
      <c r="AJ84" s="44">
        <f t="shared" si="3"/>
        <v>0</v>
      </c>
      <c r="AK84" s="44">
        <f t="shared" si="3"/>
        <v>0</v>
      </c>
      <c r="AL84" s="44">
        <f t="shared" si="3"/>
        <v>2.0784361290300001E-2</v>
      </c>
      <c r="AM84" s="44">
        <f t="shared" si="3"/>
        <v>0</v>
      </c>
      <c r="AN84" s="44">
        <f t="shared" si="3"/>
        <v>0</v>
      </c>
      <c r="AO84" s="44">
        <f t="shared" si="3"/>
        <v>0</v>
      </c>
      <c r="AP84" s="44">
        <f t="shared" si="3"/>
        <v>0</v>
      </c>
      <c r="AQ84" s="44">
        <f t="shared" si="3"/>
        <v>0</v>
      </c>
      <c r="AR84" s="44">
        <f t="shared" si="3"/>
        <v>0</v>
      </c>
      <c r="AS84" s="44">
        <f t="shared" si="3"/>
        <v>0</v>
      </c>
      <c r="AT84" s="44">
        <f t="shared" si="3"/>
        <v>0</v>
      </c>
      <c r="AU84" s="44">
        <f t="shared" si="3"/>
        <v>0</v>
      </c>
      <c r="AV84" s="44">
        <f t="shared" si="3"/>
        <v>177.8612759125788</v>
      </c>
      <c r="AW84" s="44">
        <f t="shared" si="3"/>
        <v>391.55926474601125</v>
      </c>
      <c r="AX84" s="44">
        <f t="shared" si="3"/>
        <v>0</v>
      </c>
      <c r="AY84" s="44">
        <f t="shared" si="3"/>
        <v>0</v>
      </c>
      <c r="AZ84" s="44">
        <f t="shared" si="3"/>
        <v>1338.6373476646063</v>
      </c>
      <c r="BA84" s="44">
        <f t="shared" si="3"/>
        <v>0</v>
      </c>
      <c r="BB84" s="44">
        <f t="shared" si="3"/>
        <v>0</v>
      </c>
      <c r="BC84" s="44">
        <f t="shared" si="3"/>
        <v>0</v>
      </c>
      <c r="BD84" s="44">
        <f t="shared" si="3"/>
        <v>0</v>
      </c>
      <c r="BE84" s="44">
        <f t="shared" si="3"/>
        <v>0</v>
      </c>
      <c r="BF84" s="44">
        <f t="shared" si="3"/>
        <v>31.092427140725295</v>
      </c>
      <c r="BG84" s="44">
        <f t="shared" si="3"/>
        <v>263.48728635212808</v>
      </c>
      <c r="BH84" s="44">
        <f t="shared" si="3"/>
        <v>0</v>
      </c>
      <c r="BI84" s="44">
        <f t="shared" si="3"/>
        <v>0</v>
      </c>
      <c r="BJ84" s="44">
        <f t="shared" si="3"/>
        <v>61.420695131268893</v>
      </c>
      <c r="BK84" s="43">
        <f>SUM(BK19:BK83)</f>
        <v>4063.6241976616107</v>
      </c>
      <c r="BL84" s="56"/>
      <c r="BN84" s="56"/>
    </row>
    <row r="85" spans="1:66">
      <c r="A85" s="6" t="s">
        <v>82</v>
      </c>
      <c r="B85" s="10" t="s">
        <v>15</v>
      </c>
      <c r="C85" s="64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6"/>
    </row>
    <row r="86" spans="1:66">
      <c r="A86" s="6"/>
      <c r="B86" s="11" t="s">
        <v>39</v>
      </c>
      <c r="C86" s="44"/>
      <c r="D86" s="41"/>
      <c r="E86" s="41"/>
      <c r="F86" s="41"/>
      <c r="G86" s="33"/>
      <c r="H86" s="44"/>
      <c r="I86" s="41"/>
      <c r="J86" s="41"/>
      <c r="K86" s="41"/>
      <c r="L86" s="33"/>
      <c r="M86" s="44"/>
      <c r="N86" s="41"/>
      <c r="O86" s="41"/>
      <c r="P86" s="41"/>
      <c r="Q86" s="33"/>
      <c r="R86" s="44"/>
      <c r="S86" s="41"/>
      <c r="T86" s="41"/>
      <c r="U86" s="41"/>
      <c r="V86" s="33"/>
      <c r="W86" s="44"/>
      <c r="X86" s="41"/>
      <c r="Y86" s="41"/>
      <c r="Z86" s="41"/>
      <c r="AA86" s="33"/>
      <c r="AB86" s="44"/>
      <c r="AC86" s="41"/>
      <c r="AD86" s="41"/>
      <c r="AE86" s="41"/>
      <c r="AF86" s="33"/>
      <c r="AG86" s="44"/>
      <c r="AH86" s="41"/>
      <c r="AI86" s="41"/>
      <c r="AJ86" s="41"/>
      <c r="AK86" s="33"/>
      <c r="AL86" s="44"/>
      <c r="AM86" s="41"/>
      <c r="AN86" s="41"/>
      <c r="AO86" s="41"/>
      <c r="AP86" s="33"/>
      <c r="AQ86" s="44"/>
      <c r="AR86" s="41"/>
      <c r="AS86" s="41"/>
      <c r="AT86" s="41"/>
      <c r="AU86" s="33"/>
      <c r="AV86" s="44"/>
      <c r="AW86" s="41"/>
      <c r="AX86" s="41"/>
      <c r="AY86" s="41"/>
      <c r="AZ86" s="33"/>
      <c r="BA86" s="44"/>
      <c r="BB86" s="41"/>
      <c r="BC86" s="41"/>
      <c r="BD86" s="41"/>
      <c r="BE86" s="33"/>
      <c r="BF86" s="44"/>
      <c r="BG86" s="41"/>
      <c r="BH86" s="41"/>
      <c r="BI86" s="41"/>
      <c r="BJ86" s="33"/>
      <c r="BK86" s="45"/>
    </row>
    <row r="87" spans="1:66">
      <c r="A87" s="6"/>
      <c r="B87" s="11" t="s">
        <v>94</v>
      </c>
      <c r="C87" s="44"/>
      <c r="D87" s="41"/>
      <c r="E87" s="41"/>
      <c r="F87" s="41"/>
      <c r="G87" s="33"/>
      <c r="H87" s="44"/>
      <c r="I87" s="41"/>
      <c r="J87" s="41"/>
      <c r="K87" s="41"/>
      <c r="L87" s="33"/>
      <c r="M87" s="44"/>
      <c r="N87" s="41"/>
      <c r="O87" s="41"/>
      <c r="P87" s="41"/>
      <c r="Q87" s="33"/>
      <c r="R87" s="44"/>
      <c r="S87" s="41"/>
      <c r="T87" s="41"/>
      <c r="U87" s="41"/>
      <c r="V87" s="33"/>
      <c r="W87" s="44"/>
      <c r="X87" s="41"/>
      <c r="Y87" s="41"/>
      <c r="Z87" s="41"/>
      <c r="AA87" s="33"/>
      <c r="AB87" s="44"/>
      <c r="AC87" s="41"/>
      <c r="AD87" s="41"/>
      <c r="AE87" s="41"/>
      <c r="AF87" s="33"/>
      <c r="AG87" s="44"/>
      <c r="AH87" s="41"/>
      <c r="AI87" s="41"/>
      <c r="AJ87" s="41"/>
      <c r="AK87" s="33"/>
      <c r="AL87" s="44"/>
      <c r="AM87" s="41"/>
      <c r="AN87" s="41"/>
      <c r="AO87" s="41"/>
      <c r="AP87" s="33"/>
      <c r="AQ87" s="44"/>
      <c r="AR87" s="41"/>
      <c r="AS87" s="41"/>
      <c r="AT87" s="41"/>
      <c r="AU87" s="33"/>
      <c r="AV87" s="44"/>
      <c r="AW87" s="41"/>
      <c r="AX87" s="41"/>
      <c r="AY87" s="41"/>
      <c r="AZ87" s="33"/>
      <c r="BA87" s="44"/>
      <c r="BB87" s="41"/>
      <c r="BC87" s="41"/>
      <c r="BD87" s="41"/>
      <c r="BE87" s="33"/>
      <c r="BF87" s="44"/>
      <c r="BG87" s="41"/>
      <c r="BH87" s="41"/>
      <c r="BI87" s="41"/>
      <c r="BJ87" s="33"/>
      <c r="BK87" s="45"/>
    </row>
    <row r="88" spans="1:66">
      <c r="A88" s="6" t="s">
        <v>84</v>
      </c>
      <c r="B88" s="10" t="s">
        <v>99</v>
      </c>
      <c r="C88" s="64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6"/>
    </row>
    <row r="89" spans="1:66">
      <c r="A89" s="6"/>
      <c r="B89" s="11" t="s">
        <v>39</v>
      </c>
      <c r="C89" s="44"/>
      <c r="D89" s="41"/>
      <c r="E89" s="41"/>
      <c r="F89" s="41"/>
      <c r="G89" s="33"/>
      <c r="H89" s="44"/>
      <c r="I89" s="41"/>
      <c r="J89" s="41"/>
      <c r="K89" s="41"/>
      <c r="L89" s="33"/>
      <c r="M89" s="44"/>
      <c r="N89" s="41"/>
      <c r="O89" s="41"/>
      <c r="P89" s="41"/>
      <c r="Q89" s="33"/>
      <c r="R89" s="44"/>
      <c r="S89" s="41"/>
      <c r="T89" s="41"/>
      <c r="U89" s="41"/>
      <c r="V89" s="33"/>
      <c r="W89" s="44"/>
      <c r="X89" s="41"/>
      <c r="Y89" s="41"/>
      <c r="Z89" s="41"/>
      <c r="AA89" s="33"/>
      <c r="AB89" s="44"/>
      <c r="AC89" s="41"/>
      <c r="AD89" s="41"/>
      <c r="AE89" s="41"/>
      <c r="AF89" s="33"/>
      <c r="AG89" s="44"/>
      <c r="AH89" s="41"/>
      <c r="AI89" s="41"/>
      <c r="AJ89" s="41"/>
      <c r="AK89" s="33"/>
      <c r="AL89" s="44"/>
      <c r="AM89" s="41"/>
      <c r="AN89" s="41"/>
      <c r="AO89" s="41"/>
      <c r="AP89" s="33"/>
      <c r="AQ89" s="44"/>
      <c r="AR89" s="41"/>
      <c r="AS89" s="41"/>
      <c r="AT89" s="41"/>
      <c r="AU89" s="33"/>
      <c r="AV89" s="44"/>
      <c r="AW89" s="41"/>
      <c r="AX89" s="41"/>
      <c r="AY89" s="41"/>
      <c r="AZ89" s="33"/>
      <c r="BA89" s="44"/>
      <c r="BB89" s="41"/>
      <c r="BC89" s="41"/>
      <c r="BD89" s="41"/>
      <c r="BE89" s="33"/>
      <c r="BF89" s="44"/>
      <c r="BG89" s="41"/>
      <c r="BH89" s="41"/>
      <c r="BI89" s="41"/>
      <c r="BJ89" s="33"/>
      <c r="BK89" s="45"/>
    </row>
    <row r="90" spans="1:66">
      <c r="A90" s="6"/>
      <c r="B90" s="11" t="s">
        <v>93</v>
      </c>
      <c r="C90" s="44"/>
      <c r="D90" s="41"/>
      <c r="E90" s="41"/>
      <c r="F90" s="41"/>
      <c r="G90" s="33"/>
      <c r="H90" s="44"/>
      <c r="I90" s="41"/>
      <c r="J90" s="41"/>
      <c r="K90" s="41"/>
      <c r="L90" s="33"/>
      <c r="M90" s="44"/>
      <c r="N90" s="41"/>
      <c r="O90" s="41"/>
      <c r="P90" s="41"/>
      <c r="Q90" s="33"/>
      <c r="R90" s="44"/>
      <c r="S90" s="41"/>
      <c r="T90" s="41"/>
      <c r="U90" s="41"/>
      <c r="V90" s="33"/>
      <c r="W90" s="44"/>
      <c r="X90" s="41"/>
      <c r="Y90" s="41"/>
      <c r="Z90" s="41"/>
      <c r="AA90" s="33"/>
      <c r="AB90" s="44"/>
      <c r="AC90" s="41"/>
      <c r="AD90" s="41"/>
      <c r="AE90" s="41"/>
      <c r="AF90" s="33"/>
      <c r="AG90" s="44"/>
      <c r="AH90" s="41"/>
      <c r="AI90" s="41"/>
      <c r="AJ90" s="41"/>
      <c r="AK90" s="33"/>
      <c r="AL90" s="44"/>
      <c r="AM90" s="41"/>
      <c r="AN90" s="41"/>
      <c r="AO90" s="41"/>
      <c r="AP90" s="33"/>
      <c r="AQ90" s="44"/>
      <c r="AR90" s="41"/>
      <c r="AS90" s="41"/>
      <c r="AT90" s="41"/>
      <c r="AU90" s="33"/>
      <c r="AV90" s="44"/>
      <c r="AW90" s="41"/>
      <c r="AX90" s="41"/>
      <c r="AY90" s="41"/>
      <c r="AZ90" s="33"/>
      <c r="BA90" s="44"/>
      <c r="BB90" s="41"/>
      <c r="BC90" s="41"/>
      <c r="BD90" s="41"/>
      <c r="BE90" s="33"/>
      <c r="BF90" s="44"/>
      <c r="BG90" s="41"/>
      <c r="BH90" s="41"/>
      <c r="BI90" s="41"/>
      <c r="BJ90" s="33"/>
      <c r="BK90" s="45"/>
    </row>
    <row r="91" spans="1:66">
      <c r="A91" s="6" t="s">
        <v>85</v>
      </c>
      <c r="B91" s="10" t="s">
        <v>16</v>
      </c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6"/>
    </row>
    <row r="92" spans="1:66">
      <c r="A92" s="6"/>
      <c r="B92" s="11" t="s">
        <v>39</v>
      </c>
      <c r="C92" s="44"/>
      <c r="D92" s="41"/>
      <c r="E92" s="41"/>
      <c r="F92" s="41"/>
      <c r="G92" s="33"/>
      <c r="H92" s="44"/>
      <c r="I92" s="41"/>
      <c r="J92" s="41"/>
      <c r="K92" s="41"/>
      <c r="L92" s="33"/>
      <c r="M92" s="44"/>
      <c r="N92" s="41"/>
      <c r="O92" s="41"/>
      <c r="P92" s="41"/>
      <c r="Q92" s="33"/>
      <c r="R92" s="44"/>
      <c r="S92" s="41"/>
      <c r="T92" s="41"/>
      <c r="U92" s="41"/>
      <c r="V92" s="33"/>
      <c r="W92" s="44"/>
      <c r="X92" s="41"/>
      <c r="Y92" s="41"/>
      <c r="Z92" s="41"/>
      <c r="AA92" s="33"/>
      <c r="AB92" s="44"/>
      <c r="AC92" s="41"/>
      <c r="AD92" s="41"/>
      <c r="AE92" s="41"/>
      <c r="AF92" s="33"/>
      <c r="AG92" s="44"/>
      <c r="AH92" s="41"/>
      <c r="AI92" s="41"/>
      <c r="AJ92" s="41"/>
      <c r="AK92" s="33"/>
      <c r="AL92" s="44"/>
      <c r="AM92" s="41"/>
      <c r="AN92" s="41"/>
      <c r="AO92" s="41"/>
      <c r="AP92" s="33"/>
      <c r="AQ92" s="44"/>
      <c r="AR92" s="41"/>
      <c r="AS92" s="41"/>
      <c r="AT92" s="41"/>
      <c r="AU92" s="33"/>
      <c r="AV92" s="44"/>
      <c r="AW92" s="41"/>
      <c r="AX92" s="41"/>
      <c r="AY92" s="41"/>
      <c r="AZ92" s="33"/>
      <c r="BA92" s="44"/>
      <c r="BB92" s="41"/>
      <c r="BC92" s="41"/>
      <c r="BD92" s="41"/>
      <c r="BE92" s="33"/>
      <c r="BF92" s="44"/>
      <c r="BG92" s="41"/>
      <c r="BH92" s="41"/>
      <c r="BI92" s="41"/>
      <c r="BJ92" s="33"/>
      <c r="BK92" s="45"/>
    </row>
    <row r="93" spans="1:66">
      <c r="A93" s="6"/>
      <c r="B93" s="11" t="s">
        <v>138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0.1562738817731</v>
      </c>
      <c r="I93" s="41">
        <v>836.15485429664375</v>
      </c>
      <c r="J93" s="41">
        <v>129.27008808951601</v>
      </c>
      <c r="K93" s="41">
        <v>0</v>
      </c>
      <c r="L93" s="41">
        <v>15.460789937612599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3.5645622806199997E-2</v>
      </c>
      <c r="S93" s="41">
        <v>158.853267898903</v>
      </c>
      <c r="T93" s="41">
        <v>0</v>
      </c>
      <c r="U93" s="41">
        <v>0</v>
      </c>
      <c r="V93" s="41">
        <v>0.1116188284192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0.2430682870967</v>
      </c>
      <c r="AD93" s="41">
        <v>0</v>
      </c>
      <c r="AE93" s="41">
        <v>0</v>
      </c>
      <c r="AF93" s="41">
        <v>15.107221522032001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0.91709065689890013</v>
      </c>
      <c r="AW93" s="41">
        <v>267.66107157845039</v>
      </c>
      <c r="AX93" s="41">
        <v>0</v>
      </c>
      <c r="AY93" s="41">
        <v>0</v>
      </c>
      <c r="AZ93" s="41">
        <v>70.544669831191086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0.28536792383760001</v>
      </c>
      <c r="BG93" s="41">
        <v>0.10055330767739999</v>
      </c>
      <c r="BH93" s="41">
        <v>0</v>
      </c>
      <c r="BI93" s="41">
        <v>0</v>
      </c>
      <c r="BJ93" s="41">
        <v>0.68462440383860002</v>
      </c>
      <c r="BK93" s="42">
        <v>0</v>
      </c>
    </row>
    <row r="94" spans="1:66">
      <c r="A94" s="6"/>
      <c r="B94" s="11" t="s">
        <v>139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1.5564414234142998</v>
      </c>
      <c r="I94" s="41">
        <v>140.74751017212751</v>
      </c>
      <c r="J94" s="41">
        <v>27.012272602903199</v>
      </c>
      <c r="K94" s="41">
        <v>0</v>
      </c>
      <c r="L94" s="41">
        <v>8.2487658980949981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0.37940789425699994</v>
      </c>
      <c r="S94" s="41">
        <v>0.2222603639671</v>
      </c>
      <c r="T94" s="41">
        <v>0</v>
      </c>
      <c r="U94" s="41">
        <v>11.9834026831935</v>
      </c>
      <c r="V94" s="41">
        <v>0.6315132655804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2.4955124513999999E-3</v>
      </c>
      <c r="AC94" s="41">
        <v>11.6458407788708</v>
      </c>
      <c r="AD94" s="41">
        <v>0</v>
      </c>
      <c r="AE94" s="41">
        <v>0</v>
      </c>
      <c r="AF94" s="41">
        <v>3.6287423999030999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5.4502777096000002E-3</v>
      </c>
      <c r="AM94" s="41">
        <v>0.19167729809669998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6.4357320747521003</v>
      </c>
      <c r="AW94" s="41">
        <v>574.78294916550772</v>
      </c>
      <c r="AX94" s="41">
        <v>0</v>
      </c>
      <c r="AY94" s="41">
        <v>0</v>
      </c>
      <c r="AZ94" s="41">
        <v>159.91529023114023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0.83541672067289996</v>
      </c>
      <c r="BG94" s="41">
        <v>15.122535235870702</v>
      </c>
      <c r="BH94" s="41">
        <v>0</v>
      </c>
      <c r="BI94" s="41">
        <v>0</v>
      </c>
      <c r="BJ94" s="41">
        <v>1.2100716529024</v>
      </c>
      <c r="BK94" s="42">
        <v>0</v>
      </c>
    </row>
    <row r="95" spans="1:66">
      <c r="A95" s="6"/>
      <c r="B95" s="11" t="s">
        <v>170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0.27281564509560002</v>
      </c>
      <c r="I95" s="41">
        <v>0.29121419354829997</v>
      </c>
      <c r="J95" s="41">
        <v>0</v>
      </c>
      <c r="K95" s="41">
        <v>0</v>
      </c>
      <c r="L95" s="41">
        <v>2.6768005025800998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0.35758965487029998</v>
      </c>
      <c r="S95" s="41">
        <v>2.9291418064000003E-3</v>
      </c>
      <c r="T95" s="41">
        <v>0</v>
      </c>
      <c r="U95" s="41">
        <v>0</v>
      </c>
      <c r="V95" s="41">
        <v>0.64895004674190004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5.3117036774100006E-2</v>
      </c>
      <c r="AC95" s="41">
        <v>1.1265342174836999</v>
      </c>
      <c r="AD95" s="41">
        <v>0</v>
      </c>
      <c r="AE95" s="41">
        <v>0</v>
      </c>
      <c r="AF95" s="41">
        <v>39.449179380160004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5.4433329500483918</v>
      </c>
      <c r="AW95" s="41">
        <v>45.602697457449601</v>
      </c>
      <c r="AX95" s="41">
        <v>0</v>
      </c>
      <c r="AY95" s="41">
        <v>0</v>
      </c>
      <c r="AZ95" s="41">
        <v>87.143068138212101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0.53056044564289995</v>
      </c>
      <c r="BG95" s="41">
        <v>2.5625122218061001</v>
      </c>
      <c r="BH95" s="41">
        <v>0</v>
      </c>
      <c r="BI95" s="41">
        <v>0</v>
      </c>
      <c r="BJ95" s="41">
        <v>4.3520734257411</v>
      </c>
      <c r="BK95" s="42">
        <v>0</v>
      </c>
    </row>
    <row r="96" spans="1:66">
      <c r="A96" s="6"/>
      <c r="B96" s="11" t="s">
        <v>140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1.7010734322499999E-2</v>
      </c>
      <c r="I96" s="41">
        <v>0.52034229883869998</v>
      </c>
      <c r="J96" s="41">
        <v>0</v>
      </c>
      <c r="K96" s="41">
        <v>0</v>
      </c>
      <c r="L96" s="41">
        <v>1.4896424935400001E-2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0.31092472087090001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1.9410363243817996</v>
      </c>
      <c r="AW96" s="41">
        <v>5.3513767001931001</v>
      </c>
      <c r="AX96" s="41">
        <v>1.4272201613225</v>
      </c>
      <c r="AY96" s="41">
        <v>0</v>
      </c>
      <c r="AZ96" s="41">
        <v>7.190481701126398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0.17237995261210001</v>
      </c>
      <c r="BG96" s="41">
        <v>0.19087861512900001</v>
      </c>
      <c r="BH96" s="41">
        <v>0</v>
      </c>
      <c r="BI96" s="41">
        <v>0</v>
      </c>
      <c r="BJ96" s="41">
        <v>0.22809574029019997</v>
      </c>
      <c r="BK96" s="42">
        <v>0</v>
      </c>
    </row>
    <row r="97" spans="1:63">
      <c r="A97" s="6"/>
      <c r="B97" s="11" t="s">
        <v>141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7.2984064515500019E-2</v>
      </c>
      <c r="I97" s="41">
        <v>0.52994280896770007</v>
      </c>
      <c r="J97" s="41">
        <v>0</v>
      </c>
      <c r="K97" s="41">
        <v>0</v>
      </c>
      <c r="L97" s="41">
        <v>94.359530321063886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5.4245083869999995E-4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0.21190619354829998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0.28671661154630013</v>
      </c>
      <c r="AW97" s="41">
        <v>0</v>
      </c>
      <c r="AX97" s="41">
        <v>0</v>
      </c>
      <c r="AY97" s="41">
        <v>0</v>
      </c>
      <c r="AZ97" s="41">
        <v>2.4144250312897002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1.4911065547999999E-2</v>
      </c>
      <c r="BG97" s="41">
        <v>0</v>
      </c>
      <c r="BH97" s="41">
        <v>0</v>
      </c>
      <c r="BI97" s="41">
        <v>0</v>
      </c>
      <c r="BJ97" s="41">
        <v>0</v>
      </c>
      <c r="BK97" s="42">
        <v>0</v>
      </c>
    </row>
    <row r="98" spans="1:63">
      <c r="A98" s="6"/>
      <c r="B98" s="11" t="s">
        <v>193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0.15068605180570002</v>
      </c>
      <c r="I98" s="41">
        <v>4.0675072792901004</v>
      </c>
      <c r="J98" s="41">
        <v>0</v>
      </c>
      <c r="K98" s="41">
        <v>0</v>
      </c>
      <c r="L98" s="41">
        <v>0.70597787277400015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2.5677345580499999E-2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8.0733306450999996E-3</v>
      </c>
      <c r="AC98" s="41">
        <v>0.40363107935479997</v>
      </c>
      <c r="AD98" s="41">
        <v>0</v>
      </c>
      <c r="AE98" s="41">
        <v>0</v>
      </c>
      <c r="AF98" s="41">
        <v>0.11412593209649999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0.75688286231429969</v>
      </c>
      <c r="AW98" s="41">
        <v>15.009823889902</v>
      </c>
      <c r="AX98" s="41">
        <v>0</v>
      </c>
      <c r="AY98" s="41">
        <v>0</v>
      </c>
      <c r="AZ98" s="41">
        <v>4.3302115894817002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5.1804967483399994E-2</v>
      </c>
      <c r="BG98" s="41">
        <v>0</v>
      </c>
      <c r="BH98" s="41">
        <v>0</v>
      </c>
      <c r="BI98" s="41">
        <v>0</v>
      </c>
      <c r="BJ98" s="41">
        <v>4.3636475838699999E-2</v>
      </c>
      <c r="BK98" s="42">
        <v>0</v>
      </c>
    </row>
    <row r="99" spans="1:63">
      <c r="A99" s="6"/>
      <c r="B99" s="11" t="s">
        <v>142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2.9533742353217995</v>
      </c>
      <c r="I99" s="41">
        <v>362.68962134822516</v>
      </c>
      <c r="J99" s="41">
        <v>0</v>
      </c>
      <c r="K99" s="41">
        <v>0</v>
      </c>
      <c r="L99" s="41">
        <v>316.51714753416076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8.7357886483500014E-2</v>
      </c>
      <c r="S99" s="41">
        <v>1.8321535612599998E-2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51.624227312903002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0.19836863338640001</v>
      </c>
      <c r="AW99" s="41">
        <v>68.624060963096696</v>
      </c>
      <c r="AX99" s="41">
        <v>0</v>
      </c>
      <c r="AY99" s="41">
        <v>0</v>
      </c>
      <c r="AZ99" s="41">
        <v>1.8300131527089001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3.2453193677099999E-2</v>
      </c>
      <c r="BG99" s="41">
        <v>0</v>
      </c>
      <c r="BH99" s="41">
        <v>0</v>
      </c>
      <c r="BI99" s="41">
        <v>0</v>
      </c>
      <c r="BJ99" s="41">
        <v>9.5736419349999992E-4</v>
      </c>
      <c r="BK99" s="42">
        <v>0</v>
      </c>
    </row>
    <row r="100" spans="1:63">
      <c r="A100" s="6"/>
      <c r="B100" s="11" t="s">
        <v>143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4.1393897515500003E-2</v>
      </c>
      <c r="I100" s="41">
        <v>399.33303835896652</v>
      </c>
      <c r="J100" s="41">
        <v>0</v>
      </c>
      <c r="K100" s="41">
        <v>0</v>
      </c>
      <c r="L100" s="41">
        <v>34.007053745257799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8.0902143548000002E-3</v>
      </c>
      <c r="S100" s="41">
        <v>116.45360294661221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6.4370319548299998E-2</v>
      </c>
      <c r="AC100" s="41">
        <v>1.0602033777418001</v>
      </c>
      <c r="AD100" s="41">
        <v>0</v>
      </c>
      <c r="AE100" s="41">
        <v>0</v>
      </c>
      <c r="AF100" s="41">
        <v>22.7271949418706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0.25180017719350001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4.3574081272105021</v>
      </c>
      <c r="AW100" s="41">
        <v>158.34224423493239</v>
      </c>
      <c r="AX100" s="41">
        <v>0</v>
      </c>
      <c r="AY100" s="41">
        <v>0</v>
      </c>
      <c r="AZ100" s="41">
        <v>167.65859570024853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1.3377242722551002</v>
      </c>
      <c r="BG100" s="41">
        <v>1.5289393806128999</v>
      </c>
      <c r="BH100" s="41">
        <v>0</v>
      </c>
      <c r="BI100" s="41">
        <v>0</v>
      </c>
      <c r="BJ100" s="41">
        <v>0.66118063777390002</v>
      </c>
      <c r="BK100" s="42">
        <v>0</v>
      </c>
    </row>
    <row r="101" spans="1:63">
      <c r="A101" s="6"/>
      <c r="B101" s="11" t="s">
        <v>144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0.5495266693212999</v>
      </c>
      <c r="I101" s="41">
        <v>414.67256760312733</v>
      </c>
      <c r="J101" s="41">
        <v>0</v>
      </c>
      <c r="K101" s="41">
        <v>0</v>
      </c>
      <c r="L101" s="41">
        <v>49.542010358643303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2.12073846771E-2</v>
      </c>
      <c r="S101" s="41">
        <v>199.42189255696701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0.23511083574159999</v>
      </c>
      <c r="AC101" s="41">
        <v>12.331103775741401</v>
      </c>
      <c r="AD101" s="41">
        <v>0</v>
      </c>
      <c r="AE101" s="41">
        <v>0</v>
      </c>
      <c r="AF101" s="41">
        <v>50.390383144094585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2.6727831789353997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15.010087988169502</v>
      </c>
      <c r="AW101" s="41">
        <v>375.15052815392573</v>
      </c>
      <c r="AX101" s="41">
        <v>0</v>
      </c>
      <c r="AY101" s="41">
        <v>0</v>
      </c>
      <c r="AZ101" s="41">
        <v>589.67741573887656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0.63885676544929992</v>
      </c>
      <c r="BG101" s="41">
        <v>162.58769251674107</v>
      </c>
      <c r="BH101" s="41">
        <v>0</v>
      </c>
      <c r="BI101" s="41">
        <v>0</v>
      </c>
      <c r="BJ101" s="41">
        <v>10.463846819836304</v>
      </c>
      <c r="BK101" s="42">
        <v>0</v>
      </c>
    </row>
    <row r="102" spans="1:63">
      <c r="A102" s="6"/>
      <c r="B102" s="11" t="s">
        <v>145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0.19515488148299998</v>
      </c>
      <c r="I102" s="41">
        <v>429.77101695328867</v>
      </c>
      <c r="J102" s="41">
        <v>0</v>
      </c>
      <c r="K102" s="41">
        <v>0</v>
      </c>
      <c r="L102" s="41">
        <v>14.821431218353901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9.022542902E-4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23.857700731354701</v>
      </c>
      <c r="AD102" s="41">
        <v>0</v>
      </c>
      <c r="AE102" s="41">
        <v>0</v>
      </c>
      <c r="AF102" s="41">
        <v>30.872470150676801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0.3638674317402999</v>
      </c>
      <c r="AW102" s="41">
        <v>241.47321721154637</v>
      </c>
      <c r="AX102" s="41">
        <v>0</v>
      </c>
      <c r="AY102" s="41">
        <v>0</v>
      </c>
      <c r="AZ102" s="41">
        <v>20.0498228022545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3.6364948709400005E-2</v>
      </c>
      <c r="BG102" s="41">
        <v>133.20419302767701</v>
      </c>
      <c r="BH102" s="41">
        <v>0</v>
      </c>
      <c r="BI102" s="41">
        <v>0</v>
      </c>
      <c r="BJ102" s="41">
        <v>0</v>
      </c>
      <c r="BK102" s="42">
        <v>0</v>
      </c>
    </row>
    <row r="103" spans="1:63">
      <c r="A103" s="6"/>
      <c r="B103" s="11" t="s">
        <v>146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2.5039715403169991</v>
      </c>
      <c r="I103" s="41">
        <v>1499.0015105745103</v>
      </c>
      <c r="J103" s="41">
        <v>1.4522185220644999</v>
      </c>
      <c r="K103" s="41">
        <v>0</v>
      </c>
      <c r="L103" s="41">
        <v>127.92364102615724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0.44186172209539998</v>
      </c>
      <c r="S103" s="41">
        <v>84.90329301070949</v>
      </c>
      <c r="T103" s="41">
        <v>0</v>
      </c>
      <c r="U103" s="41">
        <v>7.6952798342258006</v>
      </c>
      <c r="V103" s="41">
        <v>3.9693519652257003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0.1019780338706</v>
      </c>
      <c r="AC103" s="41">
        <v>73.833505090740999</v>
      </c>
      <c r="AD103" s="41">
        <v>0</v>
      </c>
      <c r="AE103" s="41">
        <v>0</v>
      </c>
      <c r="AF103" s="41">
        <v>31.748871659224211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2.49452985805E-2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7.7694041108473924</v>
      </c>
      <c r="AW103" s="41">
        <v>266.50984456350977</v>
      </c>
      <c r="AX103" s="41">
        <v>4.2073381769032006</v>
      </c>
      <c r="AY103" s="41">
        <v>0</v>
      </c>
      <c r="AZ103" s="41">
        <v>132.32307833340604</v>
      </c>
      <c r="BA103" s="41">
        <v>0</v>
      </c>
      <c r="BB103" s="41">
        <v>0</v>
      </c>
      <c r="BC103" s="41">
        <v>0</v>
      </c>
      <c r="BD103" s="41">
        <v>0</v>
      </c>
      <c r="BE103" s="41">
        <v>0</v>
      </c>
      <c r="BF103" s="41">
        <v>2.6155909746998023</v>
      </c>
      <c r="BG103" s="41">
        <v>1.4094137666448998</v>
      </c>
      <c r="BH103" s="41">
        <v>3.6373033607419001</v>
      </c>
      <c r="BI103" s="41">
        <v>0</v>
      </c>
      <c r="BJ103" s="41">
        <v>7.1625054064508999</v>
      </c>
      <c r="BK103" s="42">
        <v>0</v>
      </c>
    </row>
    <row r="104" spans="1:63" s="18" customFormat="1">
      <c r="A104" s="6"/>
      <c r="B104" s="16" t="s">
        <v>92</v>
      </c>
      <c r="C104" s="48">
        <f>SUM(C93:C103)</f>
        <v>0</v>
      </c>
      <c r="D104" s="48">
        <f t="shared" ref="D104:BJ104" si="4">SUM(D93:D103)</f>
        <v>0</v>
      </c>
      <c r="E104" s="48">
        <f t="shared" si="4"/>
        <v>0</v>
      </c>
      <c r="F104" s="48">
        <f t="shared" si="4"/>
        <v>0</v>
      </c>
      <c r="G104" s="48">
        <f t="shared" si="4"/>
        <v>0</v>
      </c>
      <c r="H104" s="48">
        <f t="shared" si="4"/>
        <v>8.4696330248852991</v>
      </c>
      <c r="I104" s="48">
        <f t="shared" si="4"/>
        <v>4087.7791258875341</v>
      </c>
      <c r="J104" s="48">
        <f t="shared" si="4"/>
        <v>157.73457921448372</v>
      </c>
      <c r="K104" s="48">
        <f t="shared" si="4"/>
        <v>0</v>
      </c>
      <c r="L104" s="48">
        <f t="shared" si="4"/>
        <v>664.27804483963405</v>
      </c>
      <c r="M104" s="48">
        <f t="shared" si="4"/>
        <v>0</v>
      </c>
      <c r="N104" s="48">
        <f t="shared" si="4"/>
        <v>0</v>
      </c>
      <c r="O104" s="48">
        <f t="shared" si="4"/>
        <v>0</v>
      </c>
      <c r="P104" s="48">
        <f t="shared" si="4"/>
        <v>0</v>
      </c>
      <c r="Q104" s="48">
        <f t="shared" si="4"/>
        <v>0</v>
      </c>
      <c r="R104" s="48">
        <f t="shared" si="4"/>
        <v>1.3582824302536998</v>
      </c>
      <c r="S104" s="48">
        <f t="shared" si="4"/>
        <v>559.87556745457778</v>
      </c>
      <c r="T104" s="48">
        <f t="shared" si="4"/>
        <v>0</v>
      </c>
      <c r="U104" s="48">
        <f t="shared" si="4"/>
        <v>19.678682517419301</v>
      </c>
      <c r="V104" s="48">
        <f t="shared" si="4"/>
        <v>5.3614341059672004</v>
      </c>
      <c r="W104" s="48">
        <f t="shared" si="4"/>
        <v>0</v>
      </c>
      <c r="X104" s="48">
        <f t="shared" si="4"/>
        <v>0</v>
      </c>
      <c r="Y104" s="48">
        <f t="shared" si="4"/>
        <v>0</v>
      </c>
      <c r="Z104" s="48">
        <f t="shared" si="4"/>
        <v>0</v>
      </c>
      <c r="AA104" s="48">
        <f t="shared" si="4"/>
        <v>0</v>
      </c>
      <c r="AB104" s="48">
        <f t="shared" si="4"/>
        <v>0.46514506903109998</v>
      </c>
      <c r="AC104" s="48">
        <f t="shared" si="4"/>
        <v>124.50158733838489</v>
      </c>
      <c r="AD104" s="48">
        <f t="shared" si="4"/>
        <v>0</v>
      </c>
      <c r="AE104" s="48">
        <f t="shared" si="4"/>
        <v>0</v>
      </c>
      <c r="AF104" s="48">
        <f t="shared" si="4"/>
        <v>245.87432263650913</v>
      </c>
      <c r="AG104" s="48">
        <f t="shared" si="4"/>
        <v>0</v>
      </c>
      <c r="AH104" s="48">
        <f t="shared" si="4"/>
        <v>0</v>
      </c>
      <c r="AI104" s="48">
        <f t="shared" si="4"/>
        <v>0</v>
      </c>
      <c r="AJ104" s="48">
        <f t="shared" si="4"/>
        <v>0</v>
      </c>
      <c r="AK104" s="48">
        <f t="shared" si="4"/>
        <v>0</v>
      </c>
      <c r="AL104" s="48">
        <f t="shared" si="4"/>
        <v>3.03955762901E-2</v>
      </c>
      <c r="AM104" s="48">
        <f t="shared" si="4"/>
        <v>3.1753851979029997</v>
      </c>
      <c r="AN104" s="48">
        <f t="shared" si="4"/>
        <v>0</v>
      </c>
      <c r="AO104" s="48">
        <f t="shared" si="4"/>
        <v>0</v>
      </c>
      <c r="AP104" s="48">
        <f t="shared" si="4"/>
        <v>0.25180017719350001</v>
      </c>
      <c r="AQ104" s="48">
        <f t="shared" si="4"/>
        <v>0</v>
      </c>
      <c r="AR104" s="48">
        <f t="shared" si="4"/>
        <v>0</v>
      </c>
      <c r="AS104" s="48">
        <f t="shared" si="4"/>
        <v>0</v>
      </c>
      <c r="AT104" s="48">
        <f t="shared" si="4"/>
        <v>0</v>
      </c>
      <c r="AU104" s="48">
        <f t="shared" si="4"/>
        <v>0</v>
      </c>
      <c r="AV104" s="48">
        <f t="shared" si="4"/>
        <v>43.479927771295891</v>
      </c>
      <c r="AW104" s="48">
        <f t="shared" si="4"/>
        <v>2018.5078139185139</v>
      </c>
      <c r="AX104" s="48">
        <f t="shared" si="4"/>
        <v>5.6345583382257001</v>
      </c>
      <c r="AY104" s="48">
        <f t="shared" si="4"/>
        <v>0</v>
      </c>
      <c r="AZ104" s="48">
        <f t="shared" si="4"/>
        <v>1243.0770722499358</v>
      </c>
      <c r="BA104" s="48">
        <f t="shared" si="4"/>
        <v>0</v>
      </c>
      <c r="BB104" s="48">
        <f t="shared" si="4"/>
        <v>0</v>
      </c>
      <c r="BC104" s="48">
        <f t="shared" si="4"/>
        <v>0</v>
      </c>
      <c r="BD104" s="48">
        <f t="shared" si="4"/>
        <v>0</v>
      </c>
      <c r="BE104" s="48">
        <f t="shared" si="4"/>
        <v>0</v>
      </c>
      <c r="BF104" s="48">
        <f t="shared" si="4"/>
        <v>6.5514312305876024</v>
      </c>
      <c r="BG104" s="48">
        <f t="shared" si="4"/>
        <v>316.70671807215911</v>
      </c>
      <c r="BH104" s="48">
        <f t="shared" si="4"/>
        <v>3.6373033607419001</v>
      </c>
      <c r="BI104" s="48">
        <f t="shared" si="4"/>
        <v>0</v>
      </c>
      <c r="BJ104" s="48">
        <f t="shared" si="4"/>
        <v>24.806991926865603</v>
      </c>
      <c r="BK104" s="43">
        <f>SUM(C104:BJ104)</f>
        <v>9541.2358023383895</v>
      </c>
    </row>
    <row r="105" spans="1:63">
      <c r="A105" s="6"/>
      <c r="B105" s="16" t="s">
        <v>83</v>
      </c>
      <c r="C105" s="44">
        <f t="shared" ref="C105:AH105" si="5">C11+C15+C84+C87+C90+C104</f>
        <v>0</v>
      </c>
      <c r="D105" s="44">
        <f t="shared" si="5"/>
        <v>372.91263461716028</v>
      </c>
      <c r="E105" s="44">
        <f t="shared" si="5"/>
        <v>0</v>
      </c>
      <c r="F105" s="44">
        <f t="shared" si="5"/>
        <v>0</v>
      </c>
      <c r="G105" s="44">
        <f t="shared" si="5"/>
        <v>0</v>
      </c>
      <c r="H105" s="44">
        <f t="shared" si="5"/>
        <v>12.4180608347387</v>
      </c>
      <c r="I105" s="44">
        <f t="shared" si="5"/>
        <v>11848.388308336827</v>
      </c>
      <c r="J105" s="44">
        <f t="shared" si="5"/>
        <v>1751.2431626326388</v>
      </c>
      <c r="K105" s="44">
        <f t="shared" si="5"/>
        <v>0</v>
      </c>
      <c r="L105" s="44">
        <f t="shared" si="5"/>
        <v>789.31474533617347</v>
      </c>
      <c r="M105" s="44">
        <f t="shared" si="5"/>
        <v>0</v>
      </c>
      <c r="N105" s="44">
        <f t="shared" si="5"/>
        <v>0</v>
      </c>
      <c r="O105" s="44">
        <f t="shared" si="5"/>
        <v>0</v>
      </c>
      <c r="P105" s="44">
        <f t="shared" si="5"/>
        <v>0</v>
      </c>
      <c r="Q105" s="44">
        <f t="shared" si="5"/>
        <v>0</v>
      </c>
      <c r="R105" s="44">
        <f t="shared" si="5"/>
        <v>1.8498702624439998</v>
      </c>
      <c r="S105" s="44">
        <f t="shared" si="5"/>
        <v>685.29369201209317</v>
      </c>
      <c r="T105" s="44">
        <f t="shared" si="5"/>
        <v>67.146881938548105</v>
      </c>
      <c r="U105" s="44">
        <f t="shared" si="5"/>
        <v>19.678682517419301</v>
      </c>
      <c r="V105" s="44">
        <f t="shared" si="5"/>
        <v>6.6436779538379005</v>
      </c>
      <c r="W105" s="44">
        <f t="shared" si="5"/>
        <v>0</v>
      </c>
      <c r="X105" s="44">
        <f t="shared" si="5"/>
        <v>0</v>
      </c>
      <c r="Y105" s="44">
        <f t="shared" si="5"/>
        <v>0</v>
      </c>
      <c r="Z105" s="44">
        <f t="shared" si="5"/>
        <v>0</v>
      </c>
      <c r="AA105" s="44">
        <f t="shared" si="5"/>
        <v>0</v>
      </c>
      <c r="AB105" s="44">
        <f t="shared" si="5"/>
        <v>0.68468898277250001</v>
      </c>
      <c r="AC105" s="44">
        <f t="shared" si="5"/>
        <v>211.59269073122249</v>
      </c>
      <c r="AD105" s="44">
        <f t="shared" si="5"/>
        <v>0</v>
      </c>
      <c r="AE105" s="44">
        <f t="shared" si="5"/>
        <v>0</v>
      </c>
      <c r="AF105" s="44">
        <f t="shared" si="5"/>
        <v>343.85627571869861</v>
      </c>
      <c r="AG105" s="44">
        <f t="shared" si="5"/>
        <v>0</v>
      </c>
      <c r="AH105" s="44">
        <f t="shared" si="5"/>
        <v>0</v>
      </c>
      <c r="AI105" s="44">
        <f t="shared" ref="AI105:BK105" si="6">AI11+AI15+AI84+AI87+AI90+AI104</f>
        <v>0</v>
      </c>
      <c r="AJ105" s="44">
        <f t="shared" si="6"/>
        <v>0</v>
      </c>
      <c r="AK105" s="44">
        <f t="shared" si="6"/>
        <v>0</v>
      </c>
      <c r="AL105" s="44">
        <f t="shared" si="6"/>
        <v>6.5047898032000007E-2</v>
      </c>
      <c r="AM105" s="44">
        <f t="shared" si="6"/>
        <v>3.1753851979029997</v>
      </c>
      <c r="AN105" s="44">
        <f t="shared" si="6"/>
        <v>0</v>
      </c>
      <c r="AO105" s="44">
        <f t="shared" si="6"/>
        <v>0</v>
      </c>
      <c r="AP105" s="44">
        <f t="shared" si="6"/>
        <v>0.62522045738690002</v>
      </c>
      <c r="AQ105" s="44">
        <f t="shared" si="6"/>
        <v>0</v>
      </c>
      <c r="AR105" s="44">
        <f t="shared" si="6"/>
        <v>0</v>
      </c>
      <c r="AS105" s="44">
        <f t="shared" si="6"/>
        <v>0</v>
      </c>
      <c r="AT105" s="44">
        <f t="shared" si="6"/>
        <v>0</v>
      </c>
      <c r="AU105" s="44">
        <f t="shared" si="6"/>
        <v>0</v>
      </c>
      <c r="AV105" s="44">
        <f t="shared" si="6"/>
        <v>226.70573087731617</v>
      </c>
      <c r="AW105" s="44">
        <f t="shared" si="6"/>
        <v>4079.0787727230281</v>
      </c>
      <c r="AX105" s="44">
        <f t="shared" si="6"/>
        <v>961.5638915015478</v>
      </c>
      <c r="AY105" s="44">
        <f t="shared" si="6"/>
        <v>0</v>
      </c>
      <c r="AZ105" s="44">
        <f t="shared" si="6"/>
        <v>2848.6118756942042</v>
      </c>
      <c r="BA105" s="44">
        <f t="shared" si="6"/>
        <v>0</v>
      </c>
      <c r="BB105" s="44">
        <f t="shared" si="6"/>
        <v>0</v>
      </c>
      <c r="BC105" s="44">
        <f t="shared" si="6"/>
        <v>0</v>
      </c>
      <c r="BD105" s="44">
        <f t="shared" si="6"/>
        <v>0</v>
      </c>
      <c r="BE105" s="44">
        <f t="shared" si="6"/>
        <v>0</v>
      </c>
      <c r="BF105" s="44">
        <f t="shared" si="6"/>
        <v>37.923209936084099</v>
      </c>
      <c r="BG105" s="44">
        <f t="shared" si="6"/>
        <v>778.48157929725414</v>
      </c>
      <c r="BH105" s="44">
        <f t="shared" si="6"/>
        <v>3.6373033607419001</v>
      </c>
      <c r="BI105" s="44">
        <f t="shared" si="6"/>
        <v>0</v>
      </c>
      <c r="BJ105" s="44">
        <f t="shared" si="6"/>
        <v>99.999220221165203</v>
      </c>
      <c r="BK105" s="43">
        <f t="shared" si="6"/>
        <v>25150.890609039234</v>
      </c>
    </row>
    <row r="106" spans="1:63" ht="3.75" customHeight="1">
      <c r="A106" s="6"/>
      <c r="B106" s="17"/>
      <c r="C106" s="64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6"/>
    </row>
    <row r="107" spans="1:63">
      <c r="A107" s="6" t="s">
        <v>1</v>
      </c>
      <c r="B107" s="7" t="s">
        <v>7</v>
      </c>
      <c r="C107" s="64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6"/>
    </row>
    <row r="108" spans="1:63" s="18" customFormat="1">
      <c r="A108" s="6" t="s">
        <v>79</v>
      </c>
      <c r="B108" s="10" t="s">
        <v>2</v>
      </c>
      <c r="C108" s="69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1"/>
    </row>
    <row r="109" spans="1:63" s="18" customFormat="1">
      <c r="A109" s="6"/>
      <c r="B109" s="11" t="s">
        <v>39</v>
      </c>
      <c r="C109" s="48"/>
      <c r="D109" s="49"/>
      <c r="E109" s="49"/>
      <c r="F109" s="49"/>
      <c r="G109" s="50"/>
      <c r="H109" s="48"/>
      <c r="I109" s="49"/>
      <c r="J109" s="49"/>
      <c r="K109" s="49"/>
      <c r="L109" s="50"/>
      <c r="M109" s="48"/>
      <c r="N109" s="49"/>
      <c r="O109" s="49"/>
      <c r="P109" s="49"/>
      <c r="Q109" s="50"/>
      <c r="R109" s="48"/>
      <c r="S109" s="49"/>
      <c r="T109" s="49"/>
      <c r="U109" s="49"/>
      <c r="V109" s="50"/>
      <c r="W109" s="48"/>
      <c r="X109" s="49"/>
      <c r="Y109" s="49"/>
      <c r="Z109" s="49"/>
      <c r="AA109" s="50"/>
      <c r="AB109" s="48"/>
      <c r="AC109" s="49"/>
      <c r="AD109" s="49"/>
      <c r="AE109" s="49"/>
      <c r="AF109" s="50"/>
      <c r="AG109" s="48"/>
      <c r="AH109" s="49"/>
      <c r="AI109" s="49"/>
      <c r="AJ109" s="49"/>
      <c r="AK109" s="50"/>
      <c r="AL109" s="48"/>
      <c r="AM109" s="49"/>
      <c r="AN109" s="49"/>
      <c r="AO109" s="49"/>
      <c r="AP109" s="50"/>
      <c r="AQ109" s="48"/>
      <c r="AR109" s="49"/>
      <c r="AS109" s="49"/>
      <c r="AT109" s="49"/>
      <c r="AU109" s="50"/>
      <c r="AV109" s="48"/>
      <c r="AW109" s="49"/>
      <c r="AX109" s="49"/>
      <c r="AY109" s="49"/>
      <c r="AZ109" s="50"/>
      <c r="BA109" s="48"/>
      <c r="BB109" s="49"/>
      <c r="BC109" s="49"/>
      <c r="BD109" s="49"/>
      <c r="BE109" s="50"/>
      <c r="BF109" s="48"/>
      <c r="BG109" s="49"/>
      <c r="BH109" s="49"/>
      <c r="BI109" s="49"/>
      <c r="BJ109" s="50"/>
      <c r="BK109" s="43"/>
    </row>
    <row r="110" spans="1:63" s="18" customFormat="1">
      <c r="A110" s="6"/>
      <c r="B110" s="11" t="s">
        <v>147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0.21069360606170007</v>
      </c>
      <c r="I110" s="41">
        <v>0.39310517116120003</v>
      </c>
      <c r="J110" s="41">
        <v>0</v>
      </c>
      <c r="K110" s="41">
        <v>0</v>
      </c>
      <c r="L110" s="41">
        <v>6.4989793612600003E-2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3.0741104385299999E-2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5.1890508386400011E-2</v>
      </c>
      <c r="AC110" s="41">
        <v>0</v>
      </c>
      <c r="AD110" s="41">
        <v>0</v>
      </c>
      <c r="AE110" s="41">
        <v>0</v>
      </c>
      <c r="AF110" s="41">
        <v>4.3121257806399999E-2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1.6724951610000001E-4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0</v>
      </c>
      <c r="AU110" s="41">
        <v>0</v>
      </c>
      <c r="AV110" s="41">
        <v>30.553657731744497</v>
      </c>
      <c r="AW110" s="41">
        <v>4.3172424580400007E-2</v>
      </c>
      <c r="AX110" s="41">
        <v>0</v>
      </c>
      <c r="AY110" s="41">
        <v>0</v>
      </c>
      <c r="AZ110" s="41">
        <v>1.0549824867728999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8.2553516969159251</v>
      </c>
      <c r="BG110" s="41">
        <v>1.1382998387E-3</v>
      </c>
      <c r="BH110" s="41">
        <v>0</v>
      </c>
      <c r="BI110" s="41">
        <v>0</v>
      </c>
      <c r="BJ110" s="41">
        <v>4.7524465322399997E-2</v>
      </c>
      <c r="BK110" s="42">
        <f t="shared" ref="BK110" si="7">SUM(C110:BJ110)</f>
        <v>40.750535796104515</v>
      </c>
    </row>
    <row r="111" spans="1:63" s="18" customFormat="1">
      <c r="A111" s="6"/>
      <c r="B111" s="11" t="s">
        <v>88</v>
      </c>
      <c r="C111" s="48">
        <f>SUM(C110)</f>
        <v>0</v>
      </c>
      <c r="D111" s="48">
        <f t="shared" ref="D111:BK111" si="8">SUM(D110)</f>
        <v>0</v>
      </c>
      <c r="E111" s="48">
        <f t="shared" si="8"/>
        <v>0</v>
      </c>
      <c r="F111" s="48">
        <f t="shared" si="8"/>
        <v>0</v>
      </c>
      <c r="G111" s="48">
        <f t="shared" si="8"/>
        <v>0</v>
      </c>
      <c r="H111" s="48">
        <f t="shared" si="8"/>
        <v>0.21069360606170007</v>
      </c>
      <c r="I111" s="48">
        <f t="shared" si="8"/>
        <v>0.39310517116120003</v>
      </c>
      <c r="J111" s="48">
        <f t="shared" si="8"/>
        <v>0</v>
      </c>
      <c r="K111" s="48">
        <f t="shared" si="8"/>
        <v>0</v>
      </c>
      <c r="L111" s="48">
        <f t="shared" si="8"/>
        <v>6.4989793612600003E-2</v>
      </c>
      <c r="M111" s="48">
        <f t="shared" si="8"/>
        <v>0</v>
      </c>
      <c r="N111" s="48">
        <f t="shared" si="8"/>
        <v>0</v>
      </c>
      <c r="O111" s="48">
        <f t="shared" si="8"/>
        <v>0</v>
      </c>
      <c r="P111" s="48">
        <f t="shared" si="8"/>
        <v>0</v>
      </c>
      <c r="Q111" s="48">
        <f t="shared" si="8"/>
        <v>0</v>
      </c>
      <c r="R111" s="48">
        <f t="shared" si="8"/>
        <v>3.0741104385299999E-2</v>
      </c>
      <c r="S111" s="48">
        <f t="shared" si="8"/>
        <v>0</v>
      </c>
      <c r="T111" s="48">
        <f t="shared" si="8"/>
        <v>0</v>
      </c>
      <c r="U111" s="48">
        <f t="shared" si="8"/>
        <v>0</v>
      </c>
      <c r="V111" s="48">
        <f t="shared" si="8"/>
        <v>0</v>
      </c>
      <c r="W111" s="48">
        <f t="shared" si="8"/>
        <v>0</v>
      </c>
      <c r="X111" s="48">
        <f t="shared" si="8"/>
        <v>0</v>
      </c>
      <c r="Y111" s="48">
        <f t="shared" si="8"/>
        <v>0</v>
      </c>
      <c r="Z111" s="48">
        <f t="shared" si="8"/>
        <v>0</v>
      </c>
      <c r="AA111" s="48">
        <f t="shared" si="8"/>
        <v>0</v>
      </c>
      <c r="AB111" s="48">
        <f t="shared" si="8"/>
        <v>5.1890508386400011E-2</v>
      </c>
      <c r="AC111" s="48">
        <f t="shared" si="8"/>
        <v>0</v>
      </c>
      <c r="AD111" s="48">
        <f t="shared" si="8"/>
        <v>0</v>
      </c>
      <c r="AE111" s="48">
        <f t="shared" si="8"/>
        <v>0</v>
      </c>
      <c r="AF111" s="48">
        <f t="shared" si="8"/>
        <v>4.3121257806399999E-2</v>
      </c>
      <c r="AG111" s="48">
        <f t="shared" si="8"/>
        <v>0</v>
      </c>
      <c r="AH111" s="48">
        <f t="shared" si="8"/>
        <v>0</v>
      </c>
      <c r="AI111" s="48">
        <f t="shared" si="8"/>
        <v>0</v>
      </c>
      <c r="AJ111" s="48">
        <f t="shared" si="8"/>
        <v>0</v>
      </c>
      <c r="AK111" s="48">
        <f t="shared" si="8"/>
        <v>0</v>
      </c>
      <c r="AL111" s="48">
        <f t="shared" si="8"/>
        <v>1.6724951610000001E-4</v>
      </c>
      <c r="AM111" s="48">
        <f t="shared" si="8"/>
        <v>0</v>
      </c>
      <c r="AN111" s="48">
        <f t="shared" si="8"/>
        <v>0</v>
      </c>
      <c r="AO111" s="48">
        <f t="shared" si="8"/>
        <v>0</v>
      </c>
      <c r="AP111" s="48">
        <f t="shared" si="8"/>
        <v>0</v>
      </c>
      <c r="AQ111" s="48">
        <f t="shared" si="8"/>
        <v>0</v>
      </c>
      <c r="AR111" s="48">
        <f t="shared" si="8"/>
        <v>0</v>
      </c>
      <c r="AS111" s="48">
        <f t="shared" si="8"/>
        <v>0</v>
      </c>
      <c r="AT111" s="48">
        <f t="shared" si="8"/>
        <v>0</v>
      </c>
      <c r="AU111" s="48">
        <f t="shared" si="8"/>
        <v>0</v>
      </c>
      <c r="AV111" s="48">
        <f>SUM(AV110)</f>
        <v>30.553657731744497</v>
      </c>
      <c r="AW111" s="48">
        <f t="shared" si="8"/>
        <v>4.3172424580400007E-2</v>
      </c>
      <c r="AX111" s="48">
        <f t="shared" si="8"/>
        <v>0</v>
      </c>
      <c r="AY111" s="48">
        <f t="shared" si="8"/>
        <v>0</v>
      </c>
      <c r="AZ111" s="48">
        <f t="shared" si="8"/>
        <v>1.0549824867728999</v>
      </c>
      <c r="BA111" s="48">
        <f t="shared" si="8"/>
        <v>0</v>
      </c>
      <c r="BB111" s="48">
        <f t="shared" si="8"/>
        <v>0</v>
      </c>
      <c r="BC111" s="48">
        <f t="shared" si="8"/>
        <v>0</v>
      </c>
      <c r="BD111" s="48">
        <f t="shared" si="8"/>
        <v>0</v>
      </c>
      <c r="BE111" s="48">
        <f t="shared" si="8"/>
        <v>0</v>
      </c>
      <c r="BF111" s="48">
        <f t="shared" si="8"/>
        <v>8.2553516969159251</v>
      </c>
      <c r="BG111" s="48">
        <f t="shared" si="8"/>
        <v>1.1382998387E-3</v>
      </c>
      <c r="BH111" s="48">
        <f t="shared" si="8"/>
        <v>0</v>
      </c>
      <c r="BI111" s="48">
        <f t="shared" si="8"/>
        <v>0</v>
      </c>
      <c r="BJ111" s="48">
        <f t="shared" si="8"/>
        <v>4.7524465322399997E-2</v>
      </c>
      <c r="BK111" s="43">
        <f t="shared" si="8"/>
        <v>40.750535796104515</v>
      </c>
    </row>
    <row r="112" spans="1:63">
      <c r="A112" s="6" t="s">
        <v>80</v>
      </c>
      <c r="B112" s="10" t="s">
        <v>17</v>
      </c>
      <c r="C112" s="64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6"/>
    </row>
    <row r="113" spans="1:63">
      <c r="A113" s="6"/>
      <c r="B113" s="11" t="s">
        <v>39</v>
      </c>
      <c r="C113" s="44"/>
      <c r="D113" s="41"/>
      <c r="E113" s="41"/>
      <c r="F113" s="41"/>
      <c r="G113" s="33"/>
      <c r="H113" s="44"/>
      <c r="I113" s="41"/>
      <c r="J113" s="41"/>
      <c r="K113" s="41"/>
      <c r="L113" s="33"/>
      <c r="M113" s="44"/>
      <c r="N113" s="41"/>
      <c r="O113" s="41"/>
      <c r="P113" s="41"/>
      <c r="Q113" s="33"/>
      <c r="R113" s="44"/>
      <c r="S113" s="41"/>
      <c r="T113" s="41"/>
      <c r="U113" s="41"/>
      <c r="V113" s="33"/>
      <c r="W113" s="44"/>
      <c r="X113" s="41"/>
      <c r="Y113" s="41"/>
      <c r="Z113" s="41"/>
      <c r="AA113" s="33"/>
      <c r="AB113" s="44"/>
      <c r="AC113" s="41"/>
      <c r="AD113" s="41"/>
      <c r="AE113" s="41"/>
      <c r="AF113" s="33"/>
      <c r="AG113" s="44"/>
      <c r="AH113" s="41"/>
      <c r="AI113" s="41"/>
      <c r="AJ113" s="41"/>
      <c r="AK113" s="33"/>
      <c r="AL113" s="44"/>
      <c r="AM113" s="41"/>
      <c r="AN113" s="41"/>
      <c r="AO113" s="41"/>
      <c r="AP113" s="33"/>
      <c r="AQ113" s="44"/>
      <c r="AR113" s="41"/>
      <c r="AS113" s="41"/>
      <c r="AT113" s="41"/>
      <c r="AU113" s="33"/>
      <c r="AV113" s="44"/>
      <c r="AW113" s="41"/>
      <c r="AX113" s="41"/>
      <c r="AY113" s="41"/>
      <c r="AZ113" s="33"/>
      <c r="BA113" s="44"/>
      <c r="BB113" s="41"/>
      <c r="BC113" s="41"/>
      <c r="BD113" s="41"/>
      <c r="BE113" s="33"/>
      <c r="BF113" s="44"/>
      <c r="BG113" s="41"/>
      <c r="BH113" s="41"/>
      <c r="BI113" s="41"/>
      <c r="BJ113" s="33"/>
      <c r="BK113" s="45"/>
    </row>
    <row r="114" spans="1:63">
      <c r="A114" s="6"/>
      <c r="B114" s="11" t="s">
        <v>148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1.1728002112127995</v>
      </c>
      <c r="I114" s="41">
        <v>1.6010298518385</v>
      </c>
      <c r="J114" s="41">
        <v>0</v>
      </c>
      <c r="K114" s="41">
        <v>0</v>
      </c>
      <c r="L114" s="41">
        <v>7.4440667212239999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0.20107093554350008</v>
      </c>
      <c r="S114" s="41">
        <v>0</v>
      </c>
      <c r="T114" s="41">
        <v>0</v>
      </c>
      <c r="U114" s="41">
        <v>0</v>
      </c>
      <c r="V114" s="41">
        <v>2.1248855548300003E-2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0.42703714918929991</v>
      </c>
      <c r="AC114" s="41">
        <v>1.8162888914191</v>
      </c>
      <c r="AD114" s="41">
        <v>0</v>
      </c>
      <c r="AE114" s="41">
        <v>0</v>
      </c>
      <c r="AF114" s="41">
        <v>11.225171926934401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4.5069663546999997E-3</v>
      </c>
      <c r="AM114" s="41">
        <v>0</v>
      </c>
      <c r="AN114" s="41">
        <v>0</v>
      </c>
      <c r="AO114" s="41">
        <v>0</v>
      </c>
      <c r="AP114" s="41">
        <v>9.7407818290299986E-2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40.73314556913148</v>
      </c>
      <c r="AW114" s="41">
        <v>3.5520088332556998</v>
      </c>
      <c r="AX114" s="41">
        <v>1.3588108315160998</v>
      </c>
      <c r="AY114" s="41">
        <v>0</v>
      </c>
      <c r="AZ114" s="41">
        <v>32.141478228633815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7.0913870354598902</v>
      </c>
      <c r="BG114" s="41">
        <v>5.73651828061E-2</v>
      </c>
      <c r="BH114" s="41">
        <v>0</v>
      </c>
      <c r="BI114" s="41">
        <v>0</v>
      </c>
      <c r="BJ114" s="41">
        <v>1.9023724411926999</v>
      </c>
      <c r="BK114" s="42">
        <f t="shared" ref="BK114:BK121" si="9">SUM(C114:BJ114)</f>
        <v>110.84719744955066</v>
      </c>
    </row>
    <row r="115" spans="1:63">
      <c r="A115" s="6"/>
      <c r="B115" s="11" t="s">
        <v>164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3.0827321690305993</v>
      </c>
      <c r="I115" s="41">
        <v>298.78784639645062</v>
      </c>
      <c r="J115" s="41">
        <v>0</v>
      </c>
      <c r="K115" s="41">
        <v>0</v>
      </c>
      <c r="L115" s="41">
        <v>53.059363011740501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2.5031249515900002E-2</v>
      </c>
      <c r="S115" s="41">
        <v>2.1411154903200003E-2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5.1709830741800002E-2</v>
      </c>
      <c r="AC115" s="41">
        <v>0.56058228370959995</v>
      </c>
      <c r="AD115" s="41">
        <v>0</v>
      </c>
      <c r="AE115" s="41">
        <v>0</v>
      </c>
      <c r="AF115" s="41">
        <v>3.8165191214192005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2.3055867428006018</v>
      </c>
      <c r="AW115" s="41">
        <v>32.106254703515205</v>
      </c>
      <c r="AX115" s="41">
        <v>0</v>
      </c>
      <c r="AY115" s="41">
        <v>0</v>
      </c>
      <c r="AZ115" s="41">
        <v>80.312139062445397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8.1656260289199992E-2</v>
      </c>
      <c r="BG115" s="41">
        <v>4.8510318143867996</v>
      </c>
      <c r="BH115" s="41">
        <v>0</v>
      </c>
      <c r="BI115" s="41">
        <v>0</v>
      </c>
      <c r="BJ115" s="41">
        <v>3.9465142553544994</v>
      </c>
      <c r="BK115" s="42">
        <f t="shared" si="9"/>
        <v>483.00837805630312</v>
      </c>
    </row>
    <row r="116" spans="1:63">
      <c r="A116" s="6"/>
      <c r="B116" s="11" t="s">
        <v>183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9.4046835869900008E-2</v>
      </c>
      <c r="I116" s="41">
        <v>0.37906085654830002</v>
      </c>
      <c r="J116" s="41">
        <v>0</v>
      </c>
      <c r="K116" s="41">
        <v>0</v>
      </c>
      <c r="L116" s="41">
        <v>0.63359400709650004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8.3115032100000005E-5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3.0101474515000001E-3</v>
      </c>
      <c r="AC116" s="41">
        <v>0</v>
      </c>
      <c r="AD116" s="41">
        <v>0</v>
      </c>
      <c r="AE116" s="41">
        <v>0</v>
      </c>
      <c r="AF116" s="41">
        <v>4.5356394677399998E-2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3.9505134170120999</v>
      </c>
      <c r="AW116" s="41">
        <v>4.5144194977736998</v>
      </c>
      <c r="AX116" s="41">
        <v>0</v>
      </c>
      <c r="AY116" s="41">
        <v>0</v>
      </c>
      <c r="AZ116" s="41">
        <v>24.759187980315186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0.25580697115849999</v>
      </c>
      <c r="BG116" s="41">
        <v>0</v>
      </c>
      <c r="BH116" s="41">
        <v>0</v>
      </c>
      <c r="BI116" s="41">
        <v>0</v>
      </c>
      <c r="BJ116" s="41">
        <v>1.6129796869028001</v>
      </c>
      <c r="BK116" s="42">
        <f t="shared" si="9"/>
        <v>36.24805890983798</v>
      </c>
    </row>
    <row r="117" spans="1:63">
      <c r="A117" s="6"/>
      <c r="B117" s="11" t="s">
        <v>149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0.50809475502659995</v>
      </c>
      <c r="I117" s="41">
        <v>145.94051623280609</v>
      </c>
      <c r="J117" s="41">
        <v>0</v>
      </c>
      <c r="K117" s="41">
        <v>0</v>
      </c>
      <c r="L117" s="41">
        <v>0.58178201596710011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9.5167003384399998E-2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2.36256224191E-2</v>
      </c>
      <c r="AC117" s="41">
        <v>1.390220295387</v>
      </c>
      <c r="AD117" s="41">
        <v>0</v>
      </c>
      <c r="AE117" s="41">
        <v>0</v>
      </c>
      <c r="AF117" s="41">
        <v>1.5344017982902001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9.2165167739999992E-4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26.118383431473429</v>
      </c>
      <c r="AW117" s="41">
        <v>38.400967457418098</v>
      </c>
      <c r="AX117" s="41">
        <v>0</v>
      </c>
      <c r="AY117" s="41">
        <v>0</v>
      </c>
      <c r="AZ117" s="41">
        <v>3.2846250831584993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5.9254480737611903</v>
      </c>
      <c r="BG117" s="41">
        <v>0.11451399587050001</v>
      </c>
      <c r="BH117" s="41">
        <v>0</v>
      </c>
      <c r="BI117" s="41">
        <v>0</v>
      </c>
      <c r="BJ117" s="41">
        <v>9.2068820773999999E-2</v>
      </c>
      <c r="BK117" s="42">
        <f t="shared" si="9"/>
        <v>224.0107362374136</v>
      </c>
    </row>
    <row r="118" spans="1:63">
      <c r="A118" s="6"/>
      <c r="B118" s="11" t="s">
        <v>185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9.1655264128000014E-2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1.2022392451099997E-2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1.1982087096699999E-2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3.573383518143793</v>
      </c>
      <c r="AW118" s="41">
        <v>0.2795821935483</v>
      </c>
      <c r="AX118" s="41">
        <v>0</v>
      </c>
      <c r="AY118" s="41">
        <v>0</v>
      </c>
      <c r="AZ118" s="41">
        <v>14.390569169283594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0.33853007970650012</v>
      </c>
      <c r="BG118" s="41">
        <v>0</v>
      </c>
      <c r="BH118" s="41">
        <v>0</v>
      </c>
      <c r="BI118" s="41">
        <v>0</v>
      </c>
      <c r="BJ118" s="41">
        <v>3.4899677980318007</v>
      </c>
      <c r="BK118" s="42">
        <f t="shared" si="9"/>
        <v>22.187692502389787</v>
      </c>
    </row>
    <row r="119" spans="1:63">
      <c r="A119" s="6"/>
      <c r="B119" s="11" t="s">
        <v>186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9.8376569999300029E-2</v>
      </c>
      <c r="I119" s="41">
        <v>0</v>
      </c>
      <c r="J119" s="41">
        <v>0</v>
      </c>
      <c r="K119" s="41">
        <v>0</v>
      </c>
      <c r="L119" s="41">
        <v>0.17557135483870001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0.15617072012780003</v>
      </c>
      <c r="S119" s="41">
        <v>0</v>
      </c>
      <c r="T119" s="41">
        <v>0</v>
      </c>
      <c r="U119" s="41">
        <v>0</v>
      </c>
      <c r="V119" s="41">
        <v>0.19312849032240001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9.024100787901947</v>
      </c>
      <c r="AW119" s="41">
        <v>1.0255009112898001</v>
      </c>
      <c r="AX119" s="41">
        <v>0</v>
      </c>
      <c r="AY119" s="41">
        <v>0</v>
      </c>
      <c r="AZ119" s="41">
        <v>26.170202856632248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6.8542107716183205</v>
      </c>
      <c r="BG119" s="41">
        <v>0</v>
      </c>
      <c r="BH119" s="41">
        <v>0</v>
      </c>
      <c r="BI119" s="41">
        <v>0</v>
      </c>
      <c r="BJ119" s="41">
        <v>6.6852274596725989</v>
      </c>
      <c r="BK119" s="42">
        <f t="shared" si="9"/>
        <v>50.38248992240311</v>
      </c>
    </row>
    <row r="120" spans="1:63">
      <c r="A120" s="6"/>
      <c r="B120" s="11" t="s">
        <v>187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8.5318063321899992E-2</v>
      </c>
      <c r="I120" s="41">
        <v>0</v>
      </c>
      <c r="J120" s="41">
        <v>0</v>
      </c>
      <c r="K120" s="41">
        <v>0</v>
      </c>
      <c r="L120" s="41">
        <v>9.283796774179999E-2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7.8912267740000007E-3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2.2705355192097998</v>
      </c>
      <c r="AW120" s="41">
        <v>1.2225321387095001</v>
      </c>
      <c r="AX120" s="41">
        <v>0</v>
      </c>
      <c r="AY120" s="41">
        <v>0</v>
      </c>
      <c r="AZ120" s="41">
        <v>10.865687244578599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0.53061571622150017</v>
      </c>
      <c r="BG120" s="41">
        <v>0</v>
      </c>
      <c r="BH120" s="41">
        <v>0</v>
      </c>
      <c r="BI120" s="41">
        <v>0</v>
      </c>
      <c r="BJ120" s="41">
        <v>0.32171898387089998</v>
      </c>
      <c r="BK120" s="42">
        <f t="shared" si="9"/>
        <v>15.397136860427999</v>
      </c>
    </row>
    <row r="121" spans="1:63">
      <c r="A121" s="6"/>
      <c r="B121" s="11" t="s">
        <v>184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0.16463889603110002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3.5787485321900001E-2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12.632657130801761</v>
      </c>
      <c r="AW121" s="41">
        <v>0.72439159964480015</v>
      </c>
      <c r="AX121" s="41">
        <v>0</v>
      </c>
      <c r="AY121" s="41">
        <v>0</v>
      </c>
      <c r="AZ121" s="41">
        <v>19.924446046896001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1.5025573147585987</v>
      </c>
      <c r="BG121" s="41">
        <v>0.16712238993540002</v>
      </c>
      <c r="BH121" s="41">
        <v>0</v>
      </c>
      <c r="BI121" s="41">
        <v>0</v>
      </c>
      <c r="BJ121" s="41">
        <v>0.16712238993540002</v>
      </c>
      <c r="BK121" s="42">
        <f t="shared" si="9"/>
        <v>35.318723253324961</v>
      </c>
    </row>
    <row r="122" spans="1:63" s="18" customFormat="1">
      <c r="A122" s="6"/>
      <c r="B122" s="16" t="s">
        <v>89</v>
      </c>
      <c r="C122" s="48">
        <f>SUM(C114:C121)</f>
        <v>0</v>
      </c>
      <c r="D122" s="48">
        <f t="shared" ref="D122:BK122" si="10">SUM(D114:D121)</f>
        <v>0</v>
      </c>
      <c r="E122" s="48">
        <f t="shared" si="10"/>
        <v>0</v>
      </c>
      <c r="F122" s="48">
        <f t="shared" si="10"/>
        <v>0</v>
      </c>
      <c r="G122" s="48">
        <f t="shared" si="10"/>
        <v>0</v>
      </c>
      <c r="H122" s="48">
        <f t="shared" si="10"/>
        <v>5.297662764620199</v>
      </c>
      <c r="I122" s="48">
        <f t="shared" si="10"/>
        <v>446.7084533376435</v>
      </c>
      <c r="J122" s="48">
        <f t="shared" si="10"/>
        <v>0</v>
      </c>
      <c r="K122" s="48">
        <f t="shared" si="10"/>
        <v>0</v>
      </c>
      <c r="L122" s="48">
        <f t="shared" si="10"/>
        <v>61.9872150786086</v>
      </c>
      <c r="M122" s="48">
        <f t="shared" si="10"/>
        <v>0</v>
      </c>
      <c r="N122" s="48">
        <f t="shared" si="10"/>
        <v>0</v>
      </c>
      <c r="O122" s="48">
        <f t="shared" si="10"/>
        <v>0</v>
      </c>
      <c r="P122" s="48">
        <f t="shared" si="10"/>
        <v>0</v>
      </c>
      <c r="Q122" s="48">
        <f t="shared" si="10"/>
        <v>0</v>
      </c>
      <c r="R122" s="48">
        <f t="shared" si="10"/>
        <v>0.53322412815070008</v>
      </c>
      <c r="S122" s="48">
        <f t="shared" si="10"/>
        <v>2.1411154903200003E-2</v>
      </c>
      <c r="T122" s="48">
        <f t="shared" si="10"/>
        <v>0</v>
      </c>
      <c r="U122" s="48">
        <f t="shared" si="10"/>
        <v>0</v>
      </c>
      <c r="V122" s="48">
        <f t="shared" si="10"/>
        <v>0.21437734587070001</v>
      </c>
      <c r="W122" s="48">
        <f t="shared" si="10"/>
        <v>0</v>
      </c>
      <c r="X122" s="48">
        <f t="shared" si="10"/>
        <v>0</v>
      </c>
      <c r="Y122" s="48">
        <f t="shared" si="10"/>
        <v>0</v>
      </c>
      <c r="Z122" s="48">
        <f t="shared" si="10"/>
        <v>0</v>
      </c>
      <c r="AA122" s="48">
        <f t="shared" si="10"/>
        <v>0</v>
      </c>
      <c r="AB122" s="48">
        <f t="shared" si="10"/>
        <v>0.50538274980169995</v>
      </c>
      <c r="AC122" s="48">
        <f t="shared" si="10"/>
        <v>3.7670914705156999</v>
      </c>
      <c r="AD122" s="48">
        <f t="shared" si="10"/>
        <v>0</v>
      </c>
      <c r="AE122" s="48">
        <f t="shared" si="10"/>
        <v>0</v>
      </c>
      <c r="AF122" s="48">
        <f t="shared" si="10"/>
        <v>16.621449241321201</v>
      </c>
      <c r="AG122" s="48">
        <f t="shared" si="10"/>
        <v>0</v>
      </c>
      <c r="AH122" s="48">
        <f t="shared" si="10"/>
        <v>0</v>
      </c>
      <c r="AI122" s="48">
        <f t="shared" si="10"/>
        <v>0</v>
      </c>
      <c r="AJ122" s="48">
        <f t="shared" si="10"/>
        <v>0</v>
      </c>
      <c r="AK122" s="48">
        <f t="shared" si="10"/>
        <v>0</v>
      </c>
      <c r="AL122" s="48">
        <f t="shared" si="10"/>
        <v>1.7410705128799997E-2</v>
      </c>
      <c r="AM122" s="48">
        <f t="shared" si="10"/>
        <v>0</v>
      </c>
      <c r="AN122" s="48">
        <f t="shared" si="10"/>
        <v>0</v>
      </c>
      <c r="AO122" s="48">
        <f t="shared" si="10"/>
        <v>0</v>
      </c>
      <c r="AP122" s="48">
        <f t="shared" si="10"/>
        <v>9.7407818290299986E-2</v>
      </c>
      <c r="AQ122" s="48">
        <f t="shared" si="10"/>
        <v>0</v>
      </c>
      <c r="AR122" s="48">
        <f t="shared" si="10"/>
        <v>0</v>
      </c>
      <c r="AS122" s="48">
        <f t="shared" si="10"/>
        <v>0</v>
      </c>
      <c r="AT122" s="48">
        <f t="shared" si="10"/>
        <v>0</v>
      </c>
      <c r="AU122" s="48">
        <f t="shared" si="10"/>
        <v>0</v>
      </c>
      <c r="AV122" s="48">
        <f t="shared" si="10"/>
        <v>100.60830611647491</v>
      </c>
      <c r="AW122" s="48">
        <f t="shared" si="10"/>
        <v>81.825657335155086</v>
      </c>
      <c r="AX122" s="48">
        <f t="shared" si="10"/>
        <v>1.3588108315160998</v>
      </c>
      <c r="AY122" s="48">
        <f t="shared" si="10"/>
        <v>0</v>
      </c>
      <c r="AZ122" s="48">
        <f t="shared" si="10"/>
        <v>211.84833567194332</v>
      </c>
      <c r="BA122" s="48">
        <f t="shared" si="10"/>
        <v>0</v>
      </c>
      <c r="BB122" s="48">
        <f t="shared" si="10"/>
        <v>0</v>
      </c>
      <c r="BC122" s="48">
        <f t="shared" si="10"/>
        <v>0</v>
      </c>
      <c r="BD122" s="48">
        <f t="shared" si="10"/>
        <v>0</v>
      </c>
      <c r="BE122" s="48">
        <f t="shared" si="10"/>
        <v>0</v>
      </c>
      <c r="BF122" s="48">
        <f t="shared" si="10"/>
        <v>22.580212222973699</v>
      </c>
      <c r="BG122" s="48">
        <f t="shared" si="10"/>
        <v>5.1900333829988003</v>
      </c>
      <c r="BH122" s="48">
        <f t="shared" si="10"/>
        <v>0</v>
      </c>
      <c r="BI122" s="48">
        <f t="shared" si="10"/>
        <v>0</v>
      </c>
      <c r="BJ122" s="48">
        <f t="shared" si="10"/>
        <v>18.217971835734698</v>
      </c>
      <c r="BK122" s="48">
        <f t="shared" si="10"/>
        <v>977.40041319165107</v>
      </c>
    </row>
    <row r="123" spans="1:63">
      <c r="A123" s="6"/>
      <c r="B123" s="16" t="s">
        <v>87</v>
      </c>
      <c r="C123" s="44">
        <f t="shared" ref="C123:BK123" si="11">C111+C122</f>
        <v>0</v>
      </c>
      <c r="D123" s="44">
        <f t="shared" si="11"/>
        <v>0</v>
      </c>
      <c r="E123" s="44">
        <f t="shared" si="11"/>
        <v>0</v>
      </c>
      <c r="F123" s="44">
        <f t="shared" si="11"/>
        <v>0</v>
      </c>
      <c r="G123" s="44">
        <f t="shared" si="11"/>
        <v>0</v>
      </c>
      <c r="H123" s="44">
        <f t="shared" si="11"/>
        <v>5.5083563706818994</v>
      </c>
      <c r="I123" s="44">
        <f t="shared" si="11"/>
        <v>447.10155850880471</v>
      </c>
      <c r="J123" s="44">
        <f t="shared" si="11"/>
        <v>0</v>
      </c>
      <c r="K123" s="44">
        <f t="shared" si="11"/>
        <v>0</v>
      </c>
      <c r="L123" s="44">
        <f t="shared" si="11"/>
        <v>62.052204872221196</v>
      </c>
      <c r="M123" s="44">
        <f t="shared" si="11"/>
        <v>0</v>
      </c>
      <c r="N123" s="44">
        <f t="shared" si="11"/>
        <v>0</v>
      </c>
      <c r="O123" s="44">
        <f t="shared" si="11"/>
        <v>0</v>
      </c>
      <c r="P123" s="44">
        <f t="shared" si="11"/>
        <v>0</v>
      </c>
      <c r="Q123" s="44">
        <f t="shared" si="11"/>
        <v>0</v>
      </c>
      <c r="R123" s="44">
        <f t="shared" si="11"/>
        <v>0.56396523253600006</v>
      </c>
      <c r="S123" s="44">
        <f t="shared" si="11"/>
        <v>2.1411154903200003E-2</v>
      </c>
      <c r="T123" s="44">
        <f t="shared" si="11"/>
        <v>0</v>
      </c>
      <c r="U123" s="44">
        <f t="shared" si="11"/>
        <v>0</v>
      </c>
      <c r="V123" s="44">
        <f t="shared" si="11"/>
        <v>0.21437734587070001</v>
      </c>
      <c r="W123" s="44">
        <f t="shared" si="11"/>
        <v>0</v>
      </c>
      <c r="X123" s="44">
        <f t="shared" si="11"/>
        <v>0</v>
      </c>
      <c r="Y123" s="44">
        <f t="shared" si="11"/>
        <v>0</v>
      </c>
      <c r="Z123" s="44">
        <f t="shared" si="11"/>
        <v>0</v>
      </c>
      <c r="AA123" s="44">
        <f t="shared" si="11"/>
        <v>0</v>
      </c>
      <c r="AB123" s="44">
        <f t="shared" si="11"/>
        <v>0.55727325818809992</v>
      </c>
      <c r="AC123" s="44">
        <f t="shared" si="11"/>
        <v>3.7670914705156999</v>
      </c>
      <c r="AD123" s="44">
        <f t="shared" si="11"/>
        <v>0</v>
      </c>
      <c r="AE123" s="44">
        <f t="shared" si="11"/>
        <v>0</v>
      </c>
      <c r="AF123" s="44">
        <f t="shared" si="11"/>
        <v>16.664570499127603</v>
      </c>
      <c r="AG123" s="44">
        <f t="shared" si="11"/>
        <v>0</v>
      </c>
      <c r="AH123" s="44">
        <f t="shared" si="11"/>
        <v>0</v>
      </c>
      <c r="AI123" s="44">
        <f t="shared" si="11"/>
        <v>0</v>
      </c>
      <c r="AJ123" s="44">
        <f t="shared" si="11"/>
        <v>0</v>
      </c>
      <c r="AK123" s="44">
        <f t="shared" si="11"/>
        <v>0</v>
      </c>
      <c r="AL123" s="44">
        <f t="shared" si="11"/>
        <v>1.7577954644899998E-2</v>
      </c>
      <c r="AM123" s="44">
        <f t="shared" si="11"/>
        <v>0</v>
      </c>
      <c r="AN123" s="44">
        <f t="shared" si="11"/>
        <v>0</v>
      </c>
      <c r="AO123" s="44">
        <f t="shared" si="11"/>
        <v>0</v>
      </c>
      <c r="AP123" s="44">
        <f t="shared" si="11"/>
        <v>9.7407818290299986E-2</v>
      </c>
      <c r="AQ123" s="44">
        <f t="shared" si="11"/>
        <v>0</v>
      </c>
      <c r="AR123" s="44">
        <f t="shared" si="11"/>
        <v>0</v>
      </c>
      <c r="AS123" s="44">
        <f t="shared" si="11"/>
        <v>0</v>
      </c>
      <c r="AT123" s="44">
        <f t="shared" si="11"/>
        <v>0</v>
      </c>
      <c r="AU123" s="44">
        <f t="shared" si="11"/>
        <v>0</v>
      </c>
      <c r="AV123" s="44">
        <f t="shared" si="11"/>
        <v>131.16196384821941</v>
      </c>
      <c r="AW123" s="44">
        <f t="shared" si="11"/>
        <v>81.86882975973549</v>
      </c>
      <c r="AX123" s="44">
        <f t="shared" si="11"/>
        <v>1.3588108315160998</v>
      </c>
      <c r="AY123" s="44">
        <f t="shared" si="11"/>
        <v>0</v>
      </c>
      <c r="AZ123" s="44">
        <f t="shared" si="11"/>
        <v>212.90331815871622</v>
      </c>
      <c r="BA123" s="44">
        <f t="shared" si="11"/>
        <v>0</v>
      </c>
      <c r="BB123" s="44">
        <f t="shared" si="11"/>
        <v>0</v>
      </c>
      <c r="BC123" s="44">
        <f t="shared" si="11"/>
        <v>0</v>
      </c>
      <c r="BD123" s="44">
        <f t="shared" si="11"/>
        <v>0</v>
      </c>
      <c r="BE123" s="44">
        <f t="shared" si="11"/>
        <v>0</v>
      </c>
      <c r="BF123" s="44">
        <f t="shared" si="11"/>
        <v>30.835563919889623</v>
      </c>
      <c r="BG123" s="44">
        <f t="shared" si="11"/>
        <v>5.1911716828375001</v>
      </c>
      <c r="BH123" s="44">
        <f t="shared" si="11"/>
        <v>0</v>
      </c>
      <c r="BI123" s="44">
        <f t="shared" si="11"/>
        <v>0</v>
      </c>
      <c r="BJ123" s="44">
        <f t="shared" si="11"/>
        <v>18.265496301057098</v>
      </c>
      <c r="BK123" s="48">
        <f t="shared" si="11"/>
        <v>1018.1509489877556</v>
      </c>
    </row>
    <row r="124" spans="1:63" ht="3" customHeight="1">
      <c r="A124" s="6"/>
      <c r="B124" s="10"/>
      <c r="C124" s="64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6"/>
    </row>
    <row r="125" spans="1:63">
      <c r="A125" s="6" t="s">
        <v>18</v>
      </c>
      <c r="B125" s="7" t="s">
        <v>8</v>
      </c>
      <c r="C125" s="64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6"/>
    </row>
    <row r="126" spans="1:63">
      <c r="A126" s="6" t="s">
        <v>79</v>
      </c>
      <c r="B126" s="10" t="s">
        <v>19</v>
      </c>
      <c r="C126" s="64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6"/>
    </row>
    <row r="127" spans="1:63">
      <c r="A127" s="6"/>
      <c r="B127" s="11" t="s">
        <v>39</v>
      </c>
      <c r="C127" s="44"/>
      <c r="D127" s="41"/>
      <c r="E127" s="41"/>
      <c r="F127" s="41"/>
      <c r="G127" s="33"/>
      <c r="H127" s="44"/>
      <c r="I127" s="41"/>
      <c r="J127" s="41"/>
      <c r="K127" s="41"/>
      <c r="L127" s="33"/>
      <c r="M127" s="44"/>
      <c r="N127" s="41"/>
      <c r="O127" s="41"/>
      <c r="P127" s="41"/>
      <c r="Q127" s="33"/>
      <c r="R127" s="44"/>
      <c r="S127" s="41"/>
      <c r="T127" s="41"/>
      <c r="U127" s="41"/>
      <c r="V127" s="33"/>
      <c r="W127" s="44"/>
      <c r="X127" s="41"/>
      <c r="Y127" s="41"/>
      <c r="Z127" s="41"/>
      <c r="AA127" s="33"/>
      <c r="AB127" s="44"/>
      <c r="AC127" s="41"/>
      <c r="AD127" s="41"/>
      <c r="AE127" s="41"/>
      <c r="AF127" s="33"/>
      <c r="AG127" s="44"/>
      <c r="AH127" s="41"/>
      <c r="AI127" s="41"/>
      <c r="AJ127" s="41"/>
      <c r="AK127" s="33"/>
      <c r="AL127" s="44"/>
      <c r="AM127" s="41"/>
      <c r="AN127" s="41"/>
      <c r="AO127" s="41"/>
      <c r="AP127" s="33"/>
      <c r="AQ127" s="44"/>
      <c r="AR127" s="41"/>
      <c r="AS127" s="41"/>
      <c r="AT127" s="41"/>
      <c r="AU127" s="33"/>
      <c r="AV127" s="44"/>
      <c r="AW127" s="41"/>
      <c r="AX127" s="41"/>
      <c r="AY127" s="41"/>
      <c r="AZ127" s="33"/>
      <c r="BA127" s="44"/>
      <c r="BB127" s="41"/>
      <c r="BC127" s="41"/>
      <c r="BD127" s="41"/>
      <c r="BE127" s="33"/>
      <c r="BF127" s="44"/>
      <c r="BG127" s="41"/>
      <c r="BH127" s="41"/>
      <c r="BI127" s="41"/>
      <c r="BJ127" s="33"/>
      <c r="BK127" s="45"/>
    </row>
    <row r="128" spans="1:63">
      <c r="A128" s="6"/>
      <c r="B128" s="16" t="s">
        <v>86</v>
      </c>
      <c r="C128" s="44"/>
      <c r="D128" s="41"/>
      <c r="E128" s="41"/>
      <c r="F128" s="41"/>
      <c r="G128" s="33"/>
      <c r="H128" s="44"/>
      <c r="I128" s="41"/>
      <c r="J128" s="41"/>
      <c r="K128" s="41"/>
      <c r="L128" s="33"/>
      <c r="M128" s="44"/>
      <c r="N128" s="41"/>
      <c r="O128" s="41"/>
      <c r="P128" s="41"/>
      <c r="Q128" s="33"/>
      <c r="R128" s="44"/>
      <c r="S128" s="41"/>
      <c r="T128" s="41"/>
      <c r="U128" s="41"/>
      <c r="V128" s="33"/>
      <c r="W128" s="44"/>
      <c r="X128" s="41"/>
      <c r="Y128" s="41"/>
      <c r="Z128" s="41"/>
      <c r="AA128" s="33"/>
      <c r="AB128" s="44"/>
      <c r="AC128" s="41"/>
      <c r="AD128" s="41"/>
      <c r="AE128" s="41"/>
      <c r="AF128" s="33"/>
      <c r="AG128" s="44"/>
      <c r="AH128" s="41"/>
      <c r="AI128" s="41"/>
      <c r="AJ128" s="41"/>
      <c r="AK128" s="33"/>
      <c r="AL128" s="44"/>
      <c r="AM128" s="41"/>
      <c r="AN128" s="41"/>
      <c r="AO128" s="41"/>
      <c r="AP128" s="33"/>
      <c r="AQ128" s="44"/>
      <c r="AR128" s="41"/>
      <c r="AS128" s="41"/>
      <c r="AT128" s="41"/>
      <c r="AU128" s="33"/>
      <c r="AV128" s="44"/>
      <c r="AW128" s="41"/>
      <c r="AX128" s="41"/>
      <c r="AY128" s="41"/>
      <c r="AZ128" s="33"/>
      <c r="BA128" s="44"/>
      <c r="BB128" s="41"/>
      <c r="BC128" s="41"/>
      <c r="BD128" s="41"/>
      <c r="BE128" s="33"/>
      <c r="BF128" s="44"/>
      <c r="BG128" s="41"/>
      <c r="BH128" s="41"/>
      <c r="BI128" s="41"/>
      <c r="BJ128" s="33"/>
      <c r="BK128" s="45"/>
    </row>
    <row r="129" spans="1:63" ht="2.25" customHeight="1">
      <c r="A129" s="6"/>
      <c r="B129" s="10"/>
      <c r="C129" s="64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6"/>
    </row>
    <row r="130" spans="1:63">
      <c r="A130" s="6" t="s">
        <v>4</v>
      </c>
      <c r="B130" s="7" t="s">
        <v>9</v>
      </c>
      <c r="C130" s="64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6"/>
    </row>
    <row r="131" spans="1:63">
      <c r="A131" s="6" t="s">
        <v>79</v>
      </c>
      <c r="B131" s="10" t="s">
        <v>20</v>
      </c>
      <c r="C131" s="6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6"/>
    </row>
    <row r="132" spans="1:63">
      <c r="A132" s="6"/>
      <c r="B132" s="11" t="s">
        <v>39</v>
      </c>
      <c r="C132" s="44"/>
      <c r="D132" s="41"/>
      <c r="E132" s="41"/>
      <c r="F132" s="41"/>
      <c r="G132" s="33"/>
      <c r="H132" s="44"/>
      <c r="I132" s="41"/>
      <c r="J132" s="41"/>
      <c r="K132" s="41"/>
      <c r="L132" s="33"/>
      <c r="M132" s="44"/>
      <c r="N132" s="41"/>
      <c r="O132" s="41"/>
      <c r="P132" s="41"/>
      <c r="Q132" s="33"/>
      <c r="R132" s="44"/>
      <c r="S132" s="41"/>
      <c r="T132" s="41"/>
      <c r="U132" s="41"/>
      <c r="V132" s="33"/>
      <c r="W132" s="44"/>
      <c r="X132" s="41"/>
      <c r="Y132" s="41"/>
      <c r="Z132" s="41"/>
      <c r="AA132" s="33"/>
      <c r="AB132" s="44"/>
      <c r="AC132" s="41"/>
      <c r="AD132" s="41"/>
      <c r="AE132" s="41"/>
      <c r="AF132" s="33"/>
      <c r="AG132" s="44"/>
      <c r="AH132" s="41"/>
      <c r="AI132" s="41"/>
      <c r="AJ132" s="41"/>
      <c r="AK132" s="33"/>
      <c r="AL132" s="44"/>
      <c r="AM132" s="41"/>
      <c r="AN132" s="41"/>
      <c r="AO132" s="41"/>
      <c r="AP132" s="33"/>
      <c r="AQ132" s="44"/>
      <c r="AR132" s="41"/>
      <c r="AS132" s="41"/>
      <c r="AT132" s="41"/>
      <c r="AU132" s="33"/>
      <c r="AV132" s="44"/>
      <c r="AW132" s="41"/>
      <c r="AX132" s="41"/>
      <c r="AY132" s="41"/>
      <c r="AZ132" s="33"/>
      <c r="BA132" s="44"/>
      <c r="BB132" s="41"/>
      <c r="BC132" s="41"/>
      <c r="BD132" s="41"/>
      <c r="BE132" s="33"/>
      <c r="BF132" s="44"/>
      <c r="BG132" s="41"/>
      <c r="BH132" s="41"/>
      <c r="BI132" s="41"/>
      <c r="BJ132" s="33"/>
      <c r="BK132" s="45"/>
    </row>
    <row r="133" spans="1:63" s="18" customFormat="1">
      <c r="A133" s="6"/>
      <c r="B133" s="16" t="s">
        <v>88</v>
      </c>
      <c r="C133" s="48"/>
      <c r="D133" s="49"/>
      <c r="E133" s="49"/>
      <c r="F133" s="49"/>
      <c r="G133" s="50"/>
      <c r="H133" s="48"/>
      <c r="I133" s="49"/>
      <c r="J133" s="49"/>
      <c r="K133" s="49"/>
      <c r="L133" s="50"/>
      <c r="M133" s="48"/>
      <c r="N133" s="49"/>
      <c r="O133" s="49"/>
      <c r="P133" s="49"/>
      <c r="Q133" s="50"/>
      <c r="R133" s="48"/>
      <c r="S133" s="49"/>
      <c r="T133" s="49"/>
      <c r="U133" s="49"/>
      <c r="V133" s="50"/>
      <c r="W133" s="48"/>
      <c r="X133" s="49"/>
      <c r="Y133" s="49"/>
      <c r="Z133" s="49"/>
      <c r="AA133" s="50"/>
      <c r="AB133" s="48"/>
      <c r="AC133" s="49"/>
      <c r="AD133" s="49"/>
      <c r="AE133" s="49"/>
      <c r="AF133" s="50"/>
      <c r="AG133" s="48"/>
      <c r="AH133" s="49"/>
      <c r="AI133" s="49"/>
      <c r="AJ133" s="49"/>
      <c r="AK133" s="50"/>
      <c r="AL133" s="48"/>
      <c r="AM133" s="49"/>
      <c r="AN133" s="49"/>
      <c r="AO133" s="49"/>
      <c r="AP133" s="50"/>
      <c r="AQ133" s="48"/>
      <c r="AR133" s="49"/>
      <c r="AS133" s="49"/>
      <c r="AT133" s="49"/>
      <c r="AU133" s="50"/>
      <c r="AV133" s="48"/>
      <c r="AW133" s="49"/>
      <c r="AX133" s="49"/>
      <c r="AY133" s="49"/>
      <c r="AZ133" s="50"/>
      <c r="BA133" s="48"/>
      <c r="BB133" s="49"/>
      <c r="BC133" s="49"/>
      <c r="BD133" s="49"/>
      <c r="BE133" s="50"/>
      <c r="BF133" s="48"/>
      <c r="BG133" s="49"/>
      <c r="BH133" s="49"/>
      <c r="BI133" s="49"/>
      <c r="BJ133" s="50"/>
      <c r="BK133" s="43"/>
    </row>
    <row r="134" spans="1:63">
      <c r="A134" s="6" t="s">
        <v>80</v>
      </c>
      <c r="B134" s="10" t="s">
        <v>21</v>
      </c>
      <c r="C134" s="64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6"/>
    </row>
    <row r="135" spans="1:63">
      <c r="A135" s="6"/>
      <c r="B135" s="11" t="s">
        <v>39</v>
      </c>
      <c r="C135" s="44"/>
      <c r="D135" s="41"/>
      <c r="E135" s="41"/>
      <c r="F135" s="41"/>
      <c r="G135" s="33"/>
      <c r="H135" s="44"/>
      <c r="I135" s="41"/>
      <c r="J135" s="41"/>
      <c r="K135" s="41"/>
      <c r="L135" s="33"/>
      <c r="M135" s="44"/>
      <c r="N135" s="41"/>
      <c r="O135" s="41"/>
      <c r="P135" s="41"/>
      <c r="Q135" s="33"/>
      <c r="R135" s="44"/>
      <c r="S135" s="41"/>
      <c r="T135" s="41"/>
      <c r="U135" s="41"/>
      <c r="V135" s="33"/>
      <c r="W135" s="44"/>
      <c r="X135" s="41"/>
      <c r="Y135" s="41"/>
      <c r="Z135" s="41"/>
      <c r="AA135" s="33"/>
      <c r="AB135" s="44"/>
      <c r="AC135" s="41"/>
      <c r="AD135" s="41"/>
      <c r="AE135" s="41"/>
      <c r="AF135" s="33"/>
      <c r="AG135" s="44"/>
      <c r="AH135" s="41"/>
      <c r="AI135" s="41"/>
      <c r="AJ135" s="41"/>
      <c r="AK135" s="33"/>
      <c r="AL135" s="44"/>
      <c r="AM135" s="41"/>
      <c r="AN135" s="41"/>
      <c r="AO135" s="41"/>
      <c r="AP135" s="33"/>
      <c r="AQ135" s="44"/>
      <c r="AR135" s="41"/>
      <c r="AS135" s="41"/>
      <c r="AT135" s="41"/>
      <c r="AU135" s="33"/>
      <c r="AV135" s="44"/>
      <c r="AW135" s="41"/>
      <c r="AX135" s="41"/>
      <c r="AY135" s="41"/>
      <c r="AZ135" s="33"/>
      <c r="BA135" s="44"/>
      <c r="BB135" s="41"/>
      <c r="BC135" s="41"/>
      <c r="BD135" s="41"/>
      <c r="BE135" s="33"/>
      <c r="BF135" s="44"/>
      <c r="BG135" s="41"/>
      <c r="BH135" s="41"/>
      <c r="BI135" s="41"/>
      <c r="BJ135" s="33"/>
      <c r="BK135" s="45"/>
    </row>
    <row r="136" spans="1:63" s="18" customFormat="1">
      <c r="A136" s="6"/>
      <c r="B136" s="16" t="s">
        <v>89</v>
      </c>
      <c r="C136" s="48"/>
      <c r="D136" s="49"/>
      <c r="E136" s="49"/>
      <c r="F136" s="49"/>
      <c r="G136" s="50"/>
      <c r="H136" s="48"/>
      <c r="I136" s="49"/>
      <c r="J136" s="49"/>
      <c r="K136" s="49"/>
      <c r="L136" s="50"/>
      <c r="M136" s="48"/>
      <c r="N136" s="49"/>
      <c r="O136" s="49"/>
      <c r="P136" s="49"/>
      <c r="Q136" s="50"/>
      <c r="R136" s="48"/>
      <c r="S136" s="49"/>
      <c r="T136" s="49"/>
      <c r="U136" s="49"/>
      <c r="V136" s="50"/>
      <c r="W136" s="48"/>
      <c r="X136" s="49"/>
      <c r="Y136" s="49"/>
      <c r="Z136" s="49"/>
      <c r="AA136" s="50"/>
      <c r="AB136" s="48"/>
      <c r="AC136" s="49"/>
      <c r="AD136" s="49"/>
      <c r="AE136" s="49"/>
      <c r="AF136" s="50"/>
      <c r="AG136" s="48"/>
      <c r="AH136" s="49"/>
      <c r="AI136" s="49"/>
      <c r="AJ136" s="49"/>
      <c r="AK136" s="50"/>
      <c r="AL136" s="48"/>
      <c r="AM136" s="49"/>
      <c r="AN136" s="49"/>
      <c r="AO136" s="49"/>
      <c r="AP136" s="50"/>
      <c r="AQ136" s="48"/>
      <c r="AR136" s="49"/>
      <c r="AS136" s="49"/>
      <c r="AT136" s="49"/>
      <c r="AU136" s="50"/>
      <c r="AV136" s="48"/>
      <c r="AW136" s="49"/>
      <c r="AX136" s="49"/>
      <c r="AY136" s="49"/>
      <c r="AZ136" s="50"/>
      <c r="BA136" s="48"/>
      <c r="BB136" s="49"/>
      <c r="BC136" s="49"/>
      <c r="BD136" s="49"/>
      <c r="BE136" s="50"/>
      <c r="BF136" s="48"/>
      <c r="BG136" s="49"/>
      <c r="BH136" s="49"/>
      <c r="BI136" s="49"/>
      <c r="BJ136" s="50"/>
      <c r="BK136" s="43"/>
    </row>
    <row r="137" spans="1:63">
      <c r="A137" s="6"/>
      <c r="B137" s="16" t="s">
        <v>87</v>
      </c>
      <c r="C137" s="44"/>
      <c r="D137" s="41"/>
      <c r="E137" s="41"/>
      <c r="F137" s="41"/>
      <c r="G137" s="33"/>
      <c r="H137" s="44"/>
      <c r="I137" s="41"/>
      <c r="J137" s="41"/>
      <c r="K137" s="41"/>
      <c r="L137" s="33"/>
      <c r="M137" s="44"/>
      <c r="N137" s="41"/>
      <c r="O137" s="41"/>
      <c r="P137" s="41"/>
      <c r="Q137" s="33"/>
      <c r="R137" s="44"/>
      <c r="S137" s="41"/>
      <c r="T137" s="41"/>
      <c r="U137" s="41"/>
      <c r="V137" s="33"/>
      <c r="W137" s="44"/>
      <c r="X137" s="41"/>
      <c r="Y137" s="41"/>
      <c r="Z137" s="41"/>
      <c r="AA137" s="33"/>
      <c r="AB137" s="44"/>
      <c r="AC137" s="41"/>
      <c r="AD137" s="41"/>
      <c r="AE137" s="41"/>
      <c r="AF137" s="33"/>
      <c r="AG137" s="44"/>
      <c r="AH137" s="41"/>
      <c r="AI137" s="41"/>
      <c r="AJ137" s="41"/>
      <c r="AK137" s="33"/>
      <c r="AL137" s="44"/>
      <c r="AM137" s="41"/>
      <c r="AN137" s="41"/>
      <c r="AO137" s="41"/>
      <c r="AP137" s="33"/>
      <c r="AQ137" s="44"/>
      <c r="AR137" s="41"/>
      <c r="AS137" s="41"/>
      <c r="AT137" s="41"/>
      <c r="AU137" s="33"/>
      <c r="AV137" s="44"/>
      <c r="AW137" s="41"/>
      <c r="AX137" s="41"/>
      <c r="AY137" s="41"/>
      <c r="AZ137" s="33"/>
      <c r="BA137" s="44"/>
      <c r="BB137" s="41"/>
      <c r="BC137" s="41"/>
      <c r="BD137" s="41"/>
      <c r="BE137" s="33"/>
      <c r="BF137" s="44"/>
      <c r="BG137" s="41"/>
      <c r="BH137" s="41"/>
      <c r="BI137" s="41"/>
      <c r="BJ137" s="33"/>
      <c r="BK137" s="45"/>
    </row>
    <row r="138" spans="1:63" ht="4.5" customHeight="1">
      <c r="A138" s="6"/>
      <c r="B138" s="10"/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6"/>
    </row>
    <row r="139" spans="1:63">
      <c r="A139" s="6" t="s">
        <v>22</v>
      </c>
      <c r="B139" s="7" t="s">
        <v>23</v>
      </c>
      <c r="C139" s="64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6"/>
    </row>
    <row r="140" spans="1:63">
      <c r="A140" s="6" t="s">
        <v>79</v>
      </c>
      <c r="B140" s="10" t="s">
        <v>24</v>
      </c>
      <c r="C140" s="64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6"/>
    </row>
    <row r="141" spans="1:63">
      <c r="A141" s="6"/>
      <c r="B141" s="11" t="s">
        <v>39</v>
      </c>
      <c r="C141" s="44"/>
      <c r="D141" s="41"/>
      <c r="E141" s="41"/>
      <c r="F141" s="41"/>
      <c r="G141" s="33"/>
      <c r="H141" s="44"/>
      <c r="I141" s="41"/>
      <c r="J141" s="41"/>
      <c r="K141" s="41"/>
      <c r="L141" s="33"/>
      <c r="M141" s="44"/>
      <c r="N141" s="41"/>
      <c r="O141" s="41"/>
      <c r="P141" s="41"/>
      <c r="Q141" s="33"/>
      <c r="R141" s="44"/>
      <c r="S141" s="41"/>
      <c r="T141" s="41"/>
      <c r="U141" s="41"/>
      <c r="V141" s="33"/>
      <c r="W141" s="44"/>
      <c r="X141" s="41"/>
      <c r="Y141" s="41"/>
      <c r="Z141" s="41"/>
      <c r="AA141" s="33"/>
      <c r="AB141" s="44"/>
      <c r="AC141" s="41"/>
      <c r="AD141" s="41"/>
      <c r="AE141" s="41"/>
      <c r="AF141" s="33"/>
      <c r="AG141" s="44"/>
      <c r="AH141" s="41"/>
      <c r="AI141" s="41"/>
      <c r="AJ141" s="41"/>
      <c r="AK141" s="33"/>
      <c r="AL141" s="44"/>
      <c r="AM141" s="41"/>
      <c r="AN141" s="41"/>
      <c r="AO141" s="41"/>
      <c r="AP141" s="33"/>
      <c r="AQ141" s="44"/>
      <c r="AR141" s="41"/>
      <c r="AS141" s="41"/>
      <c r="AT141" s="41"/>
      <c r="AU141" s="33"/>
      <c r="AV141" s="44"/>
      <c r="AW141" s="41"/>
      <c r="AX141" s="41"/>
      <c r="AY141" s="41"/>
      <c r="AZ141" s="33"/>
      <c r="BA141" s="44"/>
      <c r="BB141" s="41"/>
      <c r="BC141" s="41"/>
      <c r="BD141" s="41"/>
      <c r="BE141" s="33"/>
      <c r="BF141" s="44"/>
      <c r="BG141" s="41"/>
      <c r="BH141" s="41"/>
      <c r="BI141" s="41"/>
      <c r="BJ141" s="33"/>
      <c r="BK141" s="45"/>
    </row>
    <row r="142" spans="1:63">
      <c r="A142" s="6"/>
      <c r="B142" s="11" t="s">
        <v>150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0.13948396941790001</v>
      </c>
      <c r="I142" s="41">
        <v>0.38332412387089998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1.9237371128599998E-2</v>
      </c>
      <c r="S142" s="41">
        <v>0</v>
      </c>
      <c r="T142" s="41">
        <v>0</v>
      </c>
      <c r="U142" s="41">
        <v>0</v>
      </c>
      <c r="V142" s="41">
        <v>9.0618400967000003E-3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0.43524253319119999</v>
      </c>
      <c r="AC142" s="41">
        <v>0.28336621538700002</v>
      </c>
      <c r="AD142" s="41">
        <v>0</v>
      </c>
      <c r="AE142" s="41">
        <v>0</v>
      </c>
      <c r="AF142" s="41">
        <v>0.8590574125157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3.8360219290199997E-2</v>
      </c>
      <c r="AM142" s="41">
        <v>0</v>
      </c>
      <c r="AN142" s="41">
        <v>0</v>
      </c>
      <c r="AO142" s="41">
        <v>0</v>
      </c>
      <c r="AP142" s="41">
        <v>4.0577808290299999E-2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7.2597014434454028</v>
      </c>
      <c r="AW142" s="41">
        <v>0.34484083077379996</v>
      </c>
      <c r="AX142" s="41">
        <v>0</v>
      </c>
      <c r="AY142" s="41">
        <v>0</v>
      </c>
      <c r="AZ142" s="41">
        <v>11.837499791380301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0.67689165154030007</v>
      </c>
      <c r="BG142" s="41">
        <v>1.3349669829674999</v>
      </c>
      <c r="BH142" s="41">
        <v>0</v>
      </c>
      <c r="BI142" s="41">
        <v>0</v>
      </c>
      <c r="BJ142" s="41">
        <v>0.61166889048349993</v>
      </c>
      <c r="BK142" s="42">
        <f t="shared" ref="BK142:BK143" si="12">SUM(C142:BJ142)</f>
        <v>24.273281083779302</v>
      </c>
    </row>
    <row r="143" spans="1:63">
      <c r="A143" s="6"/>
      <c r="B143" s="11" t="s">
        <v>151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0.19045738006290003</v>
      </c>
      <c r="I143" s="41">
        <v>0.4703030905483</v>
      </c>
      <c r="J143" s="41">
        <v>0</v>
      </c>
      <c r="K143" s="41">
        <v>0</v>
      </c>
      <c r="L143" s="41">
        <v>4.60668656451E-2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5.2262055741399992E-2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7.1056509451000005E-2</v>
      </c>
      <c r="AC143" s="41">
        <v>0.10692421412899999</v>
      </c>
      <c r="AD143" s="41">
        <v>0</v>
      </c>
      <c r="AE143" s="41">
        <v>0</v>
      </c>
      <c r="AF143" s="41">
        <v>1.1100052552897002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9.095233612900001E-3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3.1819604703232223</v>
      </c>
      <c r="AW143" s="41">
        <v>5.62</v>
      </c>
      <c r="AX143" s="41">
        <v>0</v>
      </c>
      <c r="AY143" s="41">
        <v>0</v>
      </c>
      <c r="AZ143" s="41">
        <v>9.2390301040290979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41">
        <v>0.42587705234690026</v>
      </c>
      <c r="BG143" s="41">
        <v>0.44884081674189996</v>
      </c>
      <c r="BH143" s="41">
        <v>0</v>
      </c>
      <c r="BI143" s="41">
        <v>0</v>
      </c>
      <c r="BJ143" s="41">
        <v>0.12598098896759999</v>
      </c>
      <c r="BK143" s="42">
        <f t="shared" si="12"/>
        <v>21.097860036889024</v>
      </c>
    </row>
    <row r="144" spans="1:63" s="18" customFormat="1">
      <c r="A144" s="6"/>
      <c r="B144" s="16" t="s">
        <v>86</v>
      </c>
      <c r="C144" s="48">
        <f>SUM(C142:C143)</f>
        <v>0</v>
      </c>
      <c r="D144" s="49">
        <f t="shared" ref="D144:BJ144" si="13">SUM(D142:D143)</f>
        <v>0</v>
      </c>
      <c r="E144" s="49">
        <f t="shared" si="13"/>
        <v>0</v>
      </c>
      <c r="F144" s="49">
        <f t="shared" si="13"/>
        <v>0</v>
      </c>
      <c r="G144" s="50">
        <f t="shared" si="13"/>
        <v>0</v>
      </c>
      <c r="H144" s="48">
        <f t="shared" si="13"/>
        <v>0.32994134948080001</v>
      </c>
      <c r="I144" s="49">
        <f t="shared" si="13"/>
        <v>0.85362721441919998</v>
      </c>
      <c r="J144" s="49">
        <f t="shared" si="13"/>
        <v>0</v>
      </c>
      <c r="K144" s="49">
        <f t="shared" si="13"/>
        <v>0</v>
      </c>
      <c r="L144" s="50">
        <f t="shared" si="13"/>
        <v>4.60668656451E-2</v>
      </c>
      <c r="M144" s="48">
        <f t="shared" si="13"/>
        <v>0</v>
      </c>
      <c r="N144" s="49">
        <f t="shared" si="13"/>
        <v>0</v>
      </c>
      <c r="O144" s="49">
        <f t="shared" si="13"/>
        <v>0</v>
      </c>
      <c r="P144" s="49">
        <f t="shared" si="13"/>
        <v>0</v>
      </c>
      <c r="Q144" s="50">
        <f t="shared" si="13"/>
        <v>0</v>
      </c>
      <c r="R144" s="48">
        <f t="shared" si="13"/>
        <v>7.1499426869999994E-2</v>
      </c>
      <c r="S144" s="49">
        <f t="shared" si="13"/>
        <v>0</v>
      </c>
      <c r="T144" s="49">
        <f t="shared" si="13"/>
        <v>0</v>
      </c>
      <c r="U144" s="49">
        <f t="shared" si="13"/>
        <v>0</v>
      </c>
      <c r="V144" s="50">
        <f t="shared" si="13"/>
        <v>9.0618400967000003E-3</v>
      </c>
      <c r="W144" s="48">
        <f t="shared" si="13"/>
        <v>0</v>
      </c>
      <c r="X144" s="49">
        <f t="shared" si="13"/>
        <v>0</v>
      </c>
      <c r="Y144" s="49">
        <f t="shared" si="13"/>
        <v>0</v>
      </c>
      <c r="Z144" s="49">
        <f t="shared" si="13"/>
        <v>0</v>
      </c>
      <c r="AA144" s="50">
        <f t="shared" si="13"/>
        <v>0</v>
      </c>
      <c r="AB144" s="48">
        <f t="shared" si="13"/>
        <v>0.50629904264220005</v>
      </c>
      <c r="AC144" s="49">
        <f t="shared" si="13"/>
        <v>0.39029042951600001</v>
      </c>
      <c r="AD144" s="49">
        <f t="shared" si="13"/>
        <v>0</v>
      </c>
      <c r="AE144" s="49">
        <f t="shared" si="13"/>
        <v>0</v>
      </c>
      <c r="AF144" s="50">
        <f t="shared" si="13"/>
        <v>1.9690626678054002</v>
      </c>
      <c r="AG144" s="48">
        <f t="shared" si="13"/>
        <v>0</v>
      </c>
      <c r="AH144" s="49">
        <f t="shared" si="13"/>
        <v>0</v>
      </c>
      <c r="AI144" s="49">
        <f t="shared" si="13"/>
        <v>0</v>
      </c>
      <c r="AJ144" s="49">
        <f t="shared" si="13"/>
        <v>0</v>
      </c>
      <c r="AK144" s="50">
        <f t="shared" si="13"/>
        <v>0</v>
      </c>
      <c r="AL144" s="48">
        <f t="shared" si="13"/>
        <v>4.74554529031E-2</v>
      </c>
      <c r="AM144" s="49">
        <f t="shared" si="13"/>
        <v>0</v>
      </c>
      <c r="AN144" s="49">
        <f t="shared" si="13"/>
        <v>0</v>
      </c>
      <c r="AO144" s="49">
        <f t="shared" si="13"/>
        <v>0</v>
      </c>
      <c r="AP144" s="50">
        <f t="shared" si="13"/>
        <v>4.0577808290299999E-2</v>
      </c>
      <c r="AQ144" s="48">
        <f t="shared" si="13"/>
        <v>0</v>
      </c>
      <c r="AR144" s="49">
        <f t="shared" si="13"/>
        <v>0</v>
      </c>
      <c r="AS144" s="49">
        <f t="shared" si="13"/>
        <v>0</v>
      </c>
      <c r="AT144" s="49">
        <f t="shared" si="13"/>
        <v>0</v>
      </c>
      <c r="AU144" s="50">
        <f t="shared" si="13"/>
        <v>0</v>
      </c>
      <c r="AV144" s="48">
        <f t="shared" si="13"/>
        <v>10.441661913768625</v>
      </c>
      <c r="AW144" s="49">
        <f t="shared" si="13"/>
        <v>5.9648408307737997</v>
      </c>
      <c r="AX144" s="49">
        <f t="shared" si="13"/>
        <v>0</v>
      </c>
      <c r="AY144" s="49">
        <f t="shared" si="13"/>
        <v>0</v>
      </c>
      <c r="AZ144" s="50">
        <f t="shared" si="13"/>
        <v>21.076529895409401</v>
      </c>
      <c r="BA144" s="48">
        <f t="shared" si="13"/>
        <v>0</v>
      </c>
      <c r="BB144" s="49">
        <f t="shared" si="13"/>
        <v>0</v>
      </c>
      <c r="BC144" s="49">
        <f t="shared" si="13"/>
        <v>0</v>
      </c>
      <c r="BD144" s="49">
        <f t="shared" si="13"/>
        <v>0</v>
      </c>
      <c r="BE144" s="50">
        <f t="shared" si="13"/>
        <v>0</v>
      </c>
      <c r="BF144" s="48">
        <f t="shared" si="13"/>
        <v>1.1027687038872003</v>
      </c>
      <c r="BG144" s="49">
        <f t="shared" si="13"/>
        <v>1.7838077997094</v>
      </c>
      <c r="BH144" s="49">
        <f t="shared" si="13"/>
        <v>0</v>
      </c>
      <c r="BI144" s="49">
        <f t="shared" si="13"/>
        <v>0</v>
      </c>
      <c r="BJ144" s="50">
        <f t="shared" si="13"/>
        <v>0.73764987945109994</v>
      </c>
      <c r="BK144" s="43">
        <f>SUM(BK142:BK143)</f>
        <v>45.371141120668327</v>
      </c>
    </row>
    <row r="145" spans="1:63" ht="4.5" customHeight="1">
      <c r="A145" s="6"/>
      <c r="B145" s="19"/>
      <c r="C145" s="64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6"/>
    </row>
    <row r="146" spans="1:63">
      <c r="A146" s="6"/>
      <c r="B146" s="20" t="s">
        <v>101</v>
      </c>
      <c r="C146" s="51">
        <f>+C105+C123+C144</f>
        <v>0</v>
      </c>
      <c r="D146" s="51">
        <f t="shared" ref="D146:BJ146" si="14">+D105+D123+D144</f>
        <v>372.91263461716028</v>
      </c>
      <c r="E146" s="51">
        <f t="shared" si="14"/>
        <v>0</v>
      </c>
      <c r="F146" s="51">
        <f t="shared" si="14"/>
        <v>0</v>
      </c>
      <c r="G146" s="51">
        <f t="shared" si="14"/>
        <v>0</v>
      </c>
      <c r="H146" s="51">
        <f t="shared" si="14"/>
        <v>18.2563585549014</v>
      </c>
      <c r="I146" s="51">
        <f t="shared" si="14"/>
        <v>12296.343494060051</v>
      </c>
      <c r="J146" s="51">
        <f t="shared" si="14"/>
        <v>1751.2431626326388</v>
      </c>
      <c r="K146" s="51">
        <f t="shared" si="14"/>
        <v>0</v>
      </c>
      <c r="L146" s="51">
        <f t="shared" si="14"/>
        <v>851.41301707403977</v>
      </c>
      <c r="M146" s="51">
        <f t="shared" si="14"/>
        <v>0</v>
      </c>
      <c r="N146" s="51">
        <f t="shared" si="14"/>
        <v>0</v>
      </c>
      <c r="O146" s="51">
        <f t="shared" si="14"/>
        <v>0</v>
      </c>
      <c r="P146" s="51">
        <f t="shared" si="14"/>
        <v>0</v>
      </c>
      <c r="Q146" s="51">
        <f t="shared" si="14"/>
        <v>0</v>
      </c>
      <c r="R146" s="51">
        <f t="shared" si="14"/>
        <v>2.4853349218499998</v>
      </c>
      <c r="S146" s="51">
        <f t="shared" si="14"/>
        <v>685.31510316699632</v>
      </c>
      <c r="T146" s="51">
        <f t="shared" si="14"/>
        <v>67.146881938548105</v>
      </c>
      <c r="U146" s="51">
        <f t="shared" si="14"/>
        <v>19.678682517419301</v>
      </c>
      <c r="V146" s="51">
        <f t="shared" si="14"/>
        <v>6.8671171398053001</v>
      </c>
      <c r="W146" s="51">
        <f t="shared" si="14"/>
        <v>0</v>
      </c>
      <c r="X146" s="51">
        <f t="shared" si="14"/>
        <v>0</v>
      </c>
      <c r="Y146" s="51">
        <f t="shared" si="14"/>
        <v>0</v>
      </c>
      <c r="Z146" s="51">
        <f t="shared" si="14"/>
        <v>0</v>
      </c>
      <c r="AA146" s="51">
        <f t="shared" si="14"/>
        <v>0</v>
      </c>
      <c r="AB146" s="51">
        <f t="shared" si="14"/>
        <v>1.7482612836028</v>
      </c>
      <c r="AC146" s="51">
        <f t="shared" si="14"/>
        <v>215.7500726312542</v>
      </c>
      <c r="AD146" s="51">
        <f t="shared" si="14"/>
        <v>0</v>
      </c>
      <c r="AE146" s="51">
        <f t="shared" si="14"/>
        <v>0</v>
      </c>
      <c r="AF146" s="51">
        <f t="shared" si="14"/>
        <v>362.48990888563162</v>
      </c>
      <c r="AG146" s="51">
        <f t="shared" si="14"/>
        <v>0</v>
      </c>
      <c r="AH146" s="51">
        <f t="shared" si="14"/>
        <v>0</v>
      </c>
      <c r="AI146" s="51">
        <f t="shared" si="14"/>
        <v>0</v>
      </c>
      <c r="AJ146" s="51">
        <f t="shared" si="14"/>
        <v>0</v>
      </c>
      <c r="AK146" s="51">
        <f t="shared" si="14"/>
        <v>0</v>
      </c>
      <c r="AL146" s="51">
        <f t="shared" si="14"/>
        <v>0.13008130558</v>
      </c>
      <c r="AM146" s="51">
        <f t="shared" si="14"/>
        <v>3.1753851979029997</v>
      </c>
      <c r="AN146" s="51">
        <f t="shared" si="14"/>
        <v>0</v>
      </c>
      <c r="AO146" s="51">
        <f t="shared" si="14"/>
        <v>0</v>
      </c>
      <c r="AP146" s="51">
        <f t="shared" si="14"/>
        <v>0.7632060839675</v>
      </c>
      <c r="AQ146" s="51">
        <f t="shared" si="14"/>
        <v>0</v>
      </c>
      <c r="AR146" s="51">
        <f t="shared" si="14"/>
        <v>0</v>
      </c>
      <c r="AS146" s="51">
        <f t="shared" si="14"/>
        <v>0</v>
      </c>
      <c r="AT146" s="51">
        <f t="shared" si="14"/>
        <v>0</v>
      </c>
      <c r="AU146" s="51">
        <f t="shared" si="14"/>
        <v>0</v>
      </c>
      <c r="AV146" s="51">
        <f t="shared" si="14"/>
        <v>368.30935663930416</v>
      </c>
      <c r="AW146" s="51">
        <f t="shared" si="14"/>
        <v>4166.9124433135376</v>
      </c>
      <c r="AX146" s="51">
        <f t="shared" si="14"/>
        <v>962.92270233306385</v>
      </c>
      <c r="AY146" s="51">
        <f t="shared" si="14"/>
        <v>0</v>
      </c>
      <c r="AZ146" s="51">
        <f t="shared" si="14"/>
        <v>3082.5917237483295</v>
      </c>
      <c r="BA146" s="51">
        <f t="shared" si="14"/>
        <v>0</v>
      </c>
      <c r="BB146" s="51">
        <f t="shared" si="14"/>
        <v>0</v>
      </c>
      <c r="BC146" s="51">
        <f t="shared" si="14"/>
        <v>0</v>
      </c>
      <c r="BD146" s="51">
        <f t="shared" si="14"/>
        <v>0</v>
      </c>
      <c r="BE146" s="51">
        <f t="shared" si="14"/>
        <v>0</v>
      </c>
      <c r="BF146" s="51">
        <f t="shared" si="14"/>
        <v>69.861542559860908</v>
      </c>
      <c r="BG146" s="51">
        <f t="shared" si="14"/>
        <v>785.45655877980107</v>
      </c>
      <c r="BH146" s="51">
        <f t="shared" si="14"/>
        <v>3.6373033607419001</v>
      </c>
      <c r="BI146" s="51">
        <f t="shared" si="14"/>
        <v>0</v>
      </c>
      <c r="BJ146" s="51">
        <f t="shared" si="14"/>
        <v>119.0023664016734</v>
      </c>
      <c r="BK146" s="52">
        <f>+BK105+BK123+BK144</f>
        <v>26214.412699147659</v>
      </c>
    </row>
    <row r="147" spans="1:63" ht="4.5" customHeight="1">
      <c r="A147" s="6"/>
      <c r="B147" s="20"/>
      <c r="C147" s="67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8"/>
    </row>
    <row r="148" spans="1:63" ht="14.25" customHeight="1">
      <c r="A148" s="6" t="s">
        <v>5</v>
      </c>
      <c r="B148" s="21" t="s">
        <v>26</v>
      </c>
      <c r="C148" s="67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8"/>
    </row>
    <row r="149" spans="1:63">
      <c r="A149" s="6"/>
      <c r="B149" s="11" t="s">
        <v>39</v>
      </c>
      <c r="C149" s="41"/>
      <c r="D149" s="41"/>
      <c r="E149" s="41"/>
      <c r="F149" s="41"/>
      <c r="G149" s="53"/>
      <c r="H149" s="44"/>
      <c r="I149" s="41"/>
      <c r="J149" s="41"/>
      <c r="K149" s="41"/>
      <c r="L149" s="53"/>
      <c r="M149" s="44"/>
      <c r="N149" s="41"/>
      <c r="O149" s="41"/>
      <c r="P149" s="41"/>
      <c r="Q149" s="53"/>
      <c r="R149" s="44"/>
      <c r="S149" s="41"/>
      <c r="T149" s="41"/>
      <c r="U149" s="41"/>
      <c r="V149" s="33"/>
      <c r="W149" s="54"/>
      <c r="X149" s="41"/>
      <c r="Y149" s="41"/>
      <c r="Z149" s="41"/>
      <c r="AA149" s="53"/>
      <c r="AB149" s="44"/>
      <c r="AC149" s="41"/>
      <c r="AD149" s="41"/>
      <c r="AE149" s="41"/>
      <c r="AF149" s="53"/>
      <c r="AG149" s="44"/>
      <c r="AH149" s="41"/>
      <c r="AI149" s="41"/>
      <c r="AJ149" s="41"/>
      <c r="AK149" s="53"/>
      <c r="AL149" s="44"/>
      <c r="AM149" s="41"/>
      <c r="AN149" s="41"/>
      <c r="AO149" s="41"/>
      <c r="AP149" s="53"/>
      <c r="AQ149" s="44"/>
      <c r="AR149" s="41"/>
      <c r="AS149" s="41"/>
      <c r="AT149" s="41"/>
      <c r="AU149" s="53"/>
      <c r="AV149" s="44"/>
      <c r="AW149" s="41"/>
      <c r="AX149" s="41"/>
      <c r="AY149" s="41"/>
      <c r="AZ149" s="53"/>
      <c r="BA149" s="44"/>
      <c r="BB149" s="41"/>
      <c r="BC149" s="41"/>
      <c r="BD149" s="41"/>
      <c r="BE149" s="53"/>
      <c r="BF149" s="44"/>
      <c r="BG149" s="41"/>
      <c r="BH149" s="41"/>
      <c r="BI149" s="41"/>
      <c r="BJ149" s="53"/>
      <c r="BK149" s="55"/>
    </row>
    <row r="150" spans="1:63" ht="13.5" thickBot="1">
      <c r="A150" s="22"/>
      <c r="B150" s="16" t="s">
        <v>86</v>
      </c>
      <c r="C150" s="41"/>
      <c r="D150" s="41"/>
      <c r="E150" s="41"/>
      <c r="F150" s="41"/>
      <c r="G150" s="53"/>
      <c r="H150" s="44"/>
      <c r="I150" s="41"/>
      <c r="J150" s="41"/>
      <c r="K150" s="41"/>
      <c r="L150" s="53"/>
      <c r="M150" s="44"/>
      <c r="N150" s="41"/>
      <c r="O150" s="41"/>
      <c r="P150" s="41"/>
      <c r="Q150" s="53"/>
      <c r="R150" s="44"/>
      <c r="S150" s="41"/>
      <c r="T150" s="41"/>
      <c r="U150" s="41"/>
      <c r="V150" s="33"/>
      <c r="W150" s="54"/>
      <c r="X150" s="41"/>
      <c r="Y150" s="41"/>
      <c r="Z150" s="41"/>
      <c r="AA150" s="53"/>
      <c r="AB150" s="44"/>
      <c r="AC150" s="41"/>
      <c r="AD150" s="41"/>
      <c r="AE150" s="41"/>
      <c r="AF150" s="53"/>
      <c r="AG150" s="44"/>
      <c r="AH150" s="41"/>
      <c r="AI150" s="41"/>
      <c r="AJ150" s="41"/>
      <c r="AK150" s="53"/>
      <c r="AL150" s="44"/>
      <c r="AM150" s="41"/>
      <c r="AN150" s="41"/>
      <c r="AO150" s="41"/>
      <c r="AP150" s="53"/>
      <c r="AQ150" s="44"/>
      <c r="AR150" s="41"/>
      <c r="AS150" s="41"/>
      <c r="AT150" s="41"/>
      <c r="AU150" s="53"/>
      <c r="AV150" s="44"/>
      <c r="AW150" s="41"/>
      <c r="AX150" s="41"/>
      <c r="AY150" s="41"/>
      <c r="AZ150" s="53"/>
      <c r="BA150" s="44"/>
      <c r="BB150" s="41"/>
      <c r="BC150" s="41"/>
      <c r="BD150" s="41"/>
      <c r="BE150" s="53"/>
      <c r="BF150" s="44"/>
      <c r="BG150" s="41"/>
      <c r="BH150" s="41"/>
      <c r="BI150" s="41"/>
      <c r="BJ150" s="53"/>
      <c r="BK150" s="55"/>
    </row>
    <row r="151" spans="1:63" ht="6" customHeight="1">
      <c r="A151" s="18"/>
      <c r="B151" s="23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7"/>
    </row>
    <row r="152" spans="1:63">
      <c r="A152" s="18"/>
      <c r="B152" s="18" t="s">
        <v>29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8" t="s">
        <v>40</v>
      </c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7"/>
    </row>
    <row r="153" spans="1:63">
      <c r="A153" s="18"/>
      <c r="B153" s="18" t="s">
        <v>30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9" t="s">
        <v>32</v>
      </c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7"/>
    </row>
    <row r="154" spans="1:63">
      <c r="C154" s="56"/>
      <c r="D154" s="56"/>
      <c r="E154" s="56"/>
      <c r="F154" s="56"/>
      <c r="G154" s="56"/>
      <c r="H154" s="56"/>
      <c r="I154" s="56"/>
      <c r="J154" s="56"/>
      <c r="K154" s="56"/>
      <c r="L154" s="59" t="s">
        <v>33</v>
      </c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7"/>
    </row>
    <row r="155" spans="1:63">
      <c r="B155" s="18" t="s">
        <v>35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9" t="s">
        <v>100</v>
      </c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7"/>
    </row>
    <row r="156" spans="1:63">
      <c r="B156" s="18" t="s">
        <v>36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60" t="s">
        <v>102</v>
      </c>
      <c r="M156" s="61"/>
      <c r="N156" s="61"/>
      <c r="O156" s="61"/>
      <c r="P156" s="61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7"/>
    </row>
    <row r="157" spans="1:63">
      <c r="B157" s="18"/>
      <c r="C157" s="56"/>
      <c r="D157" s="56"/>
      <c r="E157" s="56"/>
      <c r="F157" s="56"/>
      <c r="G157" s="56"/>
      <c r="H157" s="56"/>
      <c r="I157" s="56"/>
      <c r="J157" s="56"/>
      <c r="K157" s="56"/>
      <c r="L157" s="59" t="s">
        <v>34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7"/>
    </row>
    <row r="158" spans="1:63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7"/>
    </row>
    <row r="159" spans="1:63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7"/>
    </row>
    <row r="160" spans="1:63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7"/>
    </row>
    <row r="161" spans="2:63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7"/>
    </row>
    <row r="162" spans="2:63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7"/>
    </row>
    <row r="163" spans="2:63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7"/>
    </row>
    <row r="164" spans="2:63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7"/>
    </row>
    <row r="165" spans="2:63">
      <c r="B165" s="18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7"/>
    </row>
  </sheetData>
  <sheetProtection password="86B6" sheet="1" objects="1" scenario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C91:BK91"/>
    <mergeCell ref="AL4:AP4"/>
    <mergeCell ref="AQ4:AU4"/>
    <mergeCell ref="AV4:AZ4"/>
    <mergeCell ref="BA4:BE4"/>
    <mergeCell ref="BF4:BJ4"/>
    <mergeCell ref="C6:BK6"/>
    <mergeCell ref="C7:BK7"/>
    <mergeCell ref="C12:BK12"/>
    <mergeCell ref="C17:BK17"/>
    <mergeCell ref="C85:BK85"/>
    <mergeCell ref="C88:BK88"/>
    <mergeCell ref="C138:BK138"/>
    <mergeCell ref="C106:BK106"/>
    <mergeCell ref="C107:BK107"/>
    <mergeCell ref="C108:BK108"/>
    <mergeCell ref="C112:BK112"/>
    <mergeCell ref="C124:BK124"/>
    <mergeCell ref="C125:BK125"/>
    <mergeCell ref="C126:BK126"/>
    <mergeCell ref="C129:BK129"/>
    <mergeCell ref="C130:BK130"/>
    <mergeCell ref="C131:BK131"/>
    <mergeCell ref="C134:BK134"/>
    <mergeCell ref="C139:BK139"/>
    <mergeCell ref="C140:BK140"/>
    <mergeCell ref="C145:BK145"/>
    <mergeCell ref="C147:BK147"/>
    <mergeCell ref="C148:BK148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6"/>
  <sheetViews>
    <sheetView showGridLines="0"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E11" sqref="E11"/>
    </sheetView>
  </sheetViews>
  <sheetFormatPr defaultRowHeight="12.75"/>
  <cols>
    <col min="1" max="1" width="2.28515625" style="24" customWidth="1"/>
    <col min="2" max="2" width="9.140625" style="24"/>
    <col min="3" max="3" width="25.28515625" style="24" bestFit="1" customWidth="1"/>
    <col min="4" max="4" width="14.5703125" style="24" bestFit="1" customWidth="1"/>
    <col min="5" max="6" width="18.28515625" style="24" bestFit="1" customWidth="1"/>
    <col min="7" max="7" width="17" style="24" customWidth="1"/>
    <col min="8" max="8" width="14.42578125" style="24" customWidth="1"/>
    <col min="9" max="9" width="15.85546875" style="24" bestFit="1" customWidth="1"/>
    <col min="10" max="10" width="17" style="24" bestFit="1" customWidth="1"/>
    <col min="11" max="11" width="11.85546875" style="24" bestFit="1" customWidth="1"/>
    <col min="12" max="12" width="19.85546875" style="24" bestFit="1" customWidth="1"/>
    <col min="13" max="13" width="10.5703125" style="24" bestFit="1" customWidth="1"/>
    <col min="14" max="16384" width="9.140625" style="24"/>
  </cols>
  <sheetData>
    <row r="2" spans="2:14">
      <c r="B2" s="112" t="s">
        <v>197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2:14">
      <c r="B3" s="112" t="s">
        <v>190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2:14" ht="38.25">
      <c r="B4" s="13" t="s">
        <v>78</v>
      </c>
      <c r="C4" s="25" t="s">
        <v>41</v>
      </c>
      <c r="D4" s="40" t="s">
        <v>90</v>
      </c>
      <c r="E4" s="40" t="s">
        <v>91</v>
      </c>
      <c r="F4" s="40" t="s">
        <v>7</v>
      </c>
      <c r="G4" s="25" t="s">
        <v>8</v>
      </c>
      <c r="H4" s="40" t="s">
        <v>23</v>
      </c>
      <c r="I4" s="25" t="s">
        <v>96</v>
      </c>
      <c r="J4" s="25" t="s">
        <v>97</v>
      </c>
      <c r="K4" s="40" t="s">
        <v>77</v>
      </c>
      <c r="L4" s="25" t="s">
        <v>98</v>
      </c>
    </row>
    <row r="5" spans="2:14">
      <c r="B5" s="29">
        <v>1</v>
      </c>
      <c r="C5" s="30" t="s">
        <v>42</v>
      </c>
      <c r="D5" s="31">
        <v>0</v>
      </c>
      <c r="E5" s="31">
        <v>0</v>
      </c>
      <c r="F5" s="31">
        <v>1.2272406838599998E-2</v>
      </c>
      <c r="G5" s="26"/>
      <c r="H5" s="26">
        <v>0</v>
      </c>
      <c r="I5" s="26"/>
      <c r="J5" s="26"/>
      <c r="K5" s="27">
        <f>SUM(D5:H5)</f>
        <v>1.2272406838599998E-2</v>
      </c>
      <c r="L5" s="26"/>
    </row>
    <row r="6" spans="2:14">
      <c r="B6" s="29">
        <v>2</v>
      </c>
      <c r="C6" s="32" t="s">
        <v>43</v>
      </c>
      <c r="D6" s="31">
        <v>1.9172499677E-3</v>
      </c>
      <c r="E6" s="31">
        <v>4.6466953486706979</v>
      </c>
      <c r="F6" s="31">
        <v>1.1972505841775991</v>
      </c>
      <c r="G6" s="26"/>
      <c r="H6" s="26">
        <v>7.853547851550001E-2</v>
      </c>
      <c r="I6" s="26"/>
      <c r="J6" s="26"/>
      <c r="K6" s="27">
        <f t="shared" ref="K6:K41" si="0">SUM(D6:H6)</f>
        <v>5.9243986613314963</v>
      </c>
      <c r="L6" s="26"/>
      <c r="N6" s="36"/>
    </row>
    <row r="7" spans="2:14">
      <c r="B7" s="29">
        <v>3</v>
      </c>
      <c r="C7" s="30" t="s">
        <v>44</v>
      </c>
      <c r="D7" s="31">
        <v>0</v>
      </c>
      <c r="E7" s="31">
        <v>9.6712103225700008E-2</v>
      </c>
      <c r="F7" s="31">
        <v>3.3661469354000001E-3</v>
      </c>
      <c r="G7" s="26"/>
      <c r="H7" s="26">
        <v>0</v>
      </c>
      <c r="I7" s="26"/>
      <c r="J7" s="26"/>
      <c r="K7" s="27">
        <f t="shared" si="0"/>
        <v>0.1000782501611</v>
      </c>
      <c r="L7" s="26"/>
      <c r="N7" s="36"/>
    </row>
    <row r="8" spans="2:14">
      <c r="B8" s="29">
        <v>4</v>
      </c>
      <c r="C8" s="32" t="s">
        <v>45</v>
      </c>
      <c r="D8" s="31">
        <v>0</v>
      </c>
      <c r="E8" s="31">
        <v>2.5866933637060994</v>
      </c>
      <c r="F8" s="31">
        <v>0.61314094115849982</v>
      </c>
      <c r="G8" s="26"/>
      <c r="H8" s="26">
        <v>3.2924514837000003E-3</v>
      </c>
      <c r="I8" s="26"/>
      <c r="J8" s="26"/>
      <c r="K8" s="27">
        <f t="shared" si="0"/>
        <v>3.2031267563482992</v>
      </c>
      <c r="L8" s="26"/>
      <c r="N8" s="36"/>
    </row>
    <row r="9" spans="2:14">
      <c r="B9" s="29">
        <v>5</v>
      </c>
      <c r="C9" s="32" t="s">
        <v>46</v>
      </c>
      <c r="D9" s="31">
        <v>1.5294518064499999E-2</v>
      </c>
      <c r="E9" s="31">
        <v>10.0156785374812</v>
      </c>
      <c r="F9" s="31">
        <v>1.2732396484758999</v>
      </c>
      <c r="G9" s="26"/>
      <c r="H9" s="26">
        <v>2.4494268709200004E-2</v>
      </c>
      <c r="I9" s="26"/>
      <c r="J9" s="26"/>
      <c r="K9" s="27">
        <f t="shared" si="0"/>
        <v>11.328706972730801</v>
      </c>
      <c r="L9" s="26"/>
      <c r="N9" s="36"/>
    </row>
    <row r="10" spans="2:14">
      <c r="B10" s="29">
        <v>6</v>
      </c>
      <c r="C10" s="32" t="s">
        <v>47</v>
      </c>
      <c r="D10" s="31">
        <v>0</v>
      </c>
      <c r="E10" s="31">
        <v>7.6456760235729</v>
      </c>
      <c r="F10" s="31">
        <v>5.248364348798499</v>
      </c>
      <c r="G10" s="26"/>
      <c r="H10" s="26">
        <v>6.7126706064400007E-2</v>
      </c>
      <c r="I10" s="26"/>
      <c r="J10" s="26"/>
      <c r="K10" s="27">
        <f t="shared" si="0"/>
        <v>12.9611670784358</v>
      </c>
      <c r="L10" s="26"/>
      <c r="N10" s="36"/>
    </row>
    <row r="11" spans="2:14">
      <c r="B11" s="29">
        <v>7</v>
      </c>
      <c r="C11" s="32" t="s">
        <v>48</v>
      </c>
      <c r="D11" s="31">
        <v>0</v>
      </c>
      <c r="E11" s="31">
        <v>0.68164783425709985</v>
      </c>
      <c r="F11" s="31">
        <v>0.85803809054529945</v>
      </c>
      <c r="G11" s="26"/>
      <c r="H11" s="26">
        <v>5.440238387E-4</v>
      </c>
      <c r="I11" s="26"/>
      <c r="J11" s="26"/>
      <c r="K11" s="27">
        <f t="shared" si="0"/>
        <v>1.5402299486410993</v>
      </c>
      <c r="L11" s="26"/>
      <c r="N11" s="36"/>
    </row>
    <row r="12" spans="2:14">
      <c r="B12" s="29">
        <v>8</v>
      </c>
      <c r="C12" s="30" t="s">
        <v>49</v>
      </c>
      <c r="D12" s="31">
        <v>0</v>
      </c>
      <c r="E12" s="31">
        <v>0</v>
      </c>
      <c r="F12" s="31">
        <v>0</v>
      </c>
      <c r="G12" s="26"/>
      <c r="H12" s="26">
        <v>0</v>
      </c>
      <c r="I12" s="26"/>
      <c r="J12" s="26"/>
      <c r="K12" s="27">
        <f t="shared" si="0"/>
        <v>0</v>
      </c>
      <c r="L12" s="26"/>
      <c r="N12" s="36"/>
    </row>
    <row r="13" spans="2:14">
      <c r="B13" s="29">
        <v>9</v>
      </c>
      <c r="C13" s="30" t="s">
        <v>50</v>
      </c>
      <c r="D13" s="31">
        <v>0</v>
      </c>
      <c r="E13" s="31">
        <v>0</v>
      </c>
      <c r="F13" s="31">
        <v>0</v>
      </c>
      <c r="G13" s="26"/>
      <c r="H13" s="26">
        <v>0</v>
      </c>
      <c r="I13" s="26"/>
      <c r="J13" s="26"/>
      <c r="K13" s="27">
        <f t="shared" si="0"/>
        <v>0</v>
      </c>
      <c r="L13" s="26"/>
      <c r="N13" s="36"/>
    </row>
    <row r="14" spans="2:14">
      <c r="B14" s="29">
        <v>10</v>
      </c>
      <c r="C14" s="32" t="s">
        <v>51</v>
      </c>
      <c r="D14" s="31">
        <v>0.85397609248380013</v>
      </c>
      <c r="E14" s="31">
        <v>46.891591672317816</v>
      </c>
      <c r="F14" s="31">
        <v>7.8592264261566038</v>
      </c>
      <c r="G14" s="26"/>
      <c r="H14" s="26">
        <v>1.1955454362575999</v>
      </c>
      <c r="I14" s="26"/>
      <c r="J14" s="26"/>
      <c r="K14" s="27">
        <f t="shared" si="0"/>
        <v>56.80033962721582</v>
      </c>
      <c r="L14" s="26"/>
      <c r="N14" s="36"/>
    </row>
    <row r="15" spans="2:14">
      <c r="B15" s="29">
        <v>11</v>
      </c>
      <c r="C15" s="32" t="s">
        <v>52</v>
      </c>
      <c r="D15" s="31">
        <v>12.742763194837702</v>
      </c>
      <c r="E15" s="31">
        <v>293.05549239634979</v>
      </c>
      <c r="F15" s="31">
        <v>17.702546786229327</v>
      </c>
      <c r="G15" s="26"/>
      <c r="H15" s="26">
        <v>0.4044531999955997</v>
      </c>
      <c r="I15" s="26"/>
      <c r="J15" s="26"/>
      <c r="K15" s="27">
        <f t="shared" si="0"/>
        <v>323.90525557741245</v>
      </c>
      <c r="L15" s="26"/>
      <c r="N15" s="36"/>
    </row>
    <row r="16" spans="2:14">
      <c r="B16" s="29">
        <v>12</v>
      </c>
      <c r="C16" s="32" t="s">
        <v>53</v>
      </c>
      <c r="D16" s="31">
        <v>420.66137021167594</v>
      </c>
      <c r="E16" s="31">
        <v>1167.2171259317597</v>
      </c>
      <c r="F16" s="31">
        <v>6.7960119225191971</v>
      </c>
      <c r="G16" s="26"/>
      <c r="H16" s="26">
        <v>0.89520203264319953</v>
      </c>
      <c r="I16" s="26"/>
      <c r="J16" s="26"/>
      <c r="K16" s="27">
        <f t="shared" si="0"/>
        <v>1595.5697100985983</v>
      </c>
      <c r="L16" s="26"/>
      <c r="N16" s="36"/>
    </row>
    <row r="17" spans="2:14">
      <c r="B17" s="29">
        <v>13</v>
      </c>
      <c r="C17" s="32" t="s">
        <v>54</v>
      </c>
      <c r="D17" s="31">
        <v>0</v>
      </c>
      <c r="E17" s="31">
        <v>1.5021667203544997</v>
      </c>
      <c r="F17" s="31">
        <v>0.17067759306309996</v>
      </c>
      <c r="G17" s="26"/>
      <c r="H17" s="26">
        <v>5.7711319350000007E-4</v>
      </c>
      <c r="I17" s="26"/>
      <c r="J17" s="26"/>
      <c r="K17" s="27">
        <f t="shared" si="0"/>
        <v>1.6734214266110996</v>
      </c>
      <c r="L17" s="26"/>
      <c r="N17" s="36"/>
    </row>
    <row r="18" spans="2:14">
      <c r="B18" s="29">
        <v>14</v>
      </c>
      <c r="C18" s="32" t="s">
        <v>55</v>
      </c>
      <c r="D18" s="31">
        <v>0</v>
      </c>
      <c r="E18" s="31">
        <v>0.730419853999</v>
      </c>
      <c r="F18" s="31">
        <v>0.15604038857880001</v>
      </c>
      <c r="G18" s="26"/>
      <c r="H18" s="26">
        <v>2.3084528709E-3</v>
      </c>
      <c r="I18" s="26"/>
      <c r="J18" s="26"/>
      <c r="K18" s="27">
        <f t="shared" si="0"/>
        <v>0.88876869544869996</v>
      </c>
      <c r="L18" s="26"/>
      <c r="N18" s="36"/>
    </row>
    <row r="19" spans="2:14">
      <c r="B19" s="29">
        <v>15</v>
      </c>
      <c r="C19" s="32" t="s">
        <v>56</v>
      </c>
      <c r="D19" s="31">
        <v>3.0556280573545997</v>
      </c>
      <c r="E19" s="31">
        <v>2.8745239873826987</v>
      </c>
      <c r="F19" s="31">
        <v>1.1011056641214996</v>
      </c>
      <c r="G19" s="26"/>
      <c r="H19" s="26">
        <v>0.1101449196449</v>
      </c>
      <c r="I19" s="26"/>
      <c r="J19" s="26"/>
      <c r="K19" s="27">
        <f t="shared" si="0"/>
        <v>7.1414026285036973</v>
      </c>
      <c r="L19" s="26"/>
      <c r="N19" s="36"/>
    </row>
    <row r="20" spans="2:14">
      <c r="B20" s="29">
        <v>16</v>
      </c>
      <c r="C20" s="32" t="s">
        <v>57</v>
      </c>
      <c r="D20" s="31">
        <v>563.79414483467372</v>
      </c>
      <c r="E20" s="31">
        <v>1436.4236443108739</v>
      </c>
      <c r="F20" s="31">
        <v>44.98446846142955</v>
      </c>
      <c r="G20" s="26"/>
      <c r="H20" s="26">
        <v>4.0934052735048034</v>
      </c>
      <c r="I20" s="26"/>
      <c r="J20" s="26"/>
      <c r="K20" s="27">
        <f t="shared" si="0"/>
        <v>2049.2956628804818</v>
      </c>
      <c r="L20" s="26"/>
      <c r="N20" s="36"/>
    </row>
    <row r="21" spans="2:14">
      <c r="B21" s="29">
        <v>17</v>
      </c>
      <c r="C21" s="32" t="s">
        <v>58</v>
      </c>
      <c r="D21" s="31">
        <v>59.541366893128199</v>
      </c>
      <c r="E21" s="31">
        <v>27.609756213046182</v>
      </c>
      <c r="F21" s="31">
        <v>9.3621545783319924</v>
      </c>
      <c r="G21" s="26"/>
      <c r="H21" s="26">
        <v>0.40144802454629991</v>
      </c>
      <c r="I21" s="26"/>
      <c r="J21" s="26"/>
      <c r="K21" s="27">
        <f t="shared" si="0"/>
        <v>96.914725709052675</v>
      </c>
      <c r="L21" s="26"/>
      <c r="N21" s="36"/>
    </row>
    <row r="22" spans="2:14">
      <c r="B22" s="29">
        <v>18</v>
      </c>
      <c r="C22" s="30" t="s">
        <v>59</v>
      </c>
      <c r="D22" s="31">
        <v>0</v>
      </c>
      <c r="E22" s="31">
        <v>0</v>
      </c>
      <c r="F22" s="31">
        <v>0</v>
      </c>
      <c r="G22" s="26"/>
      <c r="H22" s="26">
        <v>0</v>
      </c>
      <c r="I22" s="26"/>
      <c r="J22" s="26"/>
      <c r="K22" s="27">
        <f t="shared" si="0"/>
        <v>0</v>
      </c>
      <c r="L22" s="26"/>
      <c r="N22" s="36"/>
    </row>
    <row r="23" spans="2:14">
      <c r="B23" s="29">
        <v>19</v>
      </c>
      <c r="C23" s="32" t="s">
        <v>60</v>
      </c>
      <c r="D23" s="31">
        <v>1.04764286772E-2</v>
      </c>
      <c r="E23" s="31">
        <v>7.3482640573103017</v>
      </c>
      <c r="F23" s="31">
        <v>1.3036603268286999</v>
      </c>
      <c r="G23" s="26"/>
      <c r="H23" s="26">
        <v>4.0461428354000011E-2</v>
      </c>
      <c r="I23" s="26"/>
      <c r="J23" s="26"/>
      <c r="K23" s="27">
        <f t="shared" si="0"/>
        <v>8.7028622411702017</v>
      </c>
      <c r="L23" s="26"/>
      <c r="N23" s="36"/>
    </row>
    <row r="24" spans="2:14">
      <c r="B24" s="29">
        <v>20</v>
      </c>
      <c r="C24" s="32" t="s">
        <v>61</v>
      </c>
      <c r="D24" s="31">
        <v>7650.5647979499872</v>
      </c>
      <c r="E24" s="31">
        <v>6429.3895806390219</v>
      </c>
      <c r="F24" s="31">
        <v>668.49988459625945</v>
      </c>
      <c r="G24" s="26"/>
      <c r="H24" s="26">
        <v>25.908636142933698</v>
      </c>
      <c r="I24" s="26"/>
      <c r="J24" s="26"/>
      <c r="K24" s="27">
        <f t="shared" si="0"/>
        <v>14774.362899328204</v>
      </c>
      <c r="L24" s="26"/>
      <c r="N24" s="36"/>
    </row>
    <row r="25" spans="2:14">
      <c r="B25" s="29">
        <v>21</v>
      </c>
      <c r="C25" s="30" t="s">
        <v>62</v>
      </c>
      <c r="D25" s="31">
        <v>0</v>
      </c>
      <c r="E25" s="31">
        <v>0.24695849677349999</v>
      </c>
      <c r="F25" s="31">
        <v>0.10817520161249999</v>
      </c>
      <c r="G25" s="26"/>
      <c r="H25" s="26">
        <v>0</v>
      </c>
      <c r="I25" s="26"/>
      <c r="J25" s="26"/>
      <c r="K25" s="27">
        <f t="shared" si="0"/>
        <v>0.35513369838599995</v>
      </c>
      <c r="L25" s="26"/>
      <c r="N25" s="36"/>
    </row>
    <row r="26" spans="2:14">
      <c r="B26" s="29">
        <v>22</v>
      </c>
      <c r="C26" s="32" t="s">
        <v>63</v>
      </c>
      <c r="D26" s="31">
        <v>0</v>
      </c>
      <c r="E26" s="31">
        <v>0.83986551470949999</v>
      </c>
      <c r="F26" s="31">
        <v>6.2801321806399996E-2</v>
      </c>
      <c r="G26" s="26"/>
      <c r="H26" s="26">
        <v>0</v>
      </c>
      <c r="I26" s="26"/>
      <c r="J26" s="26"/>
      <c r="K26" s="27">
        <f t="shared" si="0"/>
        <v>0.90266683651589996</v>
      </c>
      <c r="L26" s="26"/>
      <c r="N26" s="36"/>
    </row>
    <row r="27" spans="2:14">
      <c r="B27" s="29">
        <v>23</v>
      </c>
      <c r="C27" s="30" t="s">
        <v>64</v>
      </c>
      <c r="D27" s="31">
        <v>0</v>
      </c>
      <c r="E27" s="31">
        <v>0</v>
      </c>
      <c r="F27" s="31">
        <v>1.7441531934999999E-3</v>
      </c>
      <c r="G27" s="26"/>
      <c r="H27" s="26">
        <v>0</v>
      </c>
      <c r="I27" s="26"/>
      <c r="J27" s="26"/>
      <c r="K27" s="27">
        <f t="shared" si="0"/>
        <v>1.7441531934999999E-3</v>
      </c>
      <c r="L27" s="26"/>
      <c r="N27" s="36"/>
    </row>
    <row r="28" spans="2:14">
      <c r="B28" s="29">
        <v>24</v>
      </c>
      <c r="C28" s="30" t="s">
        <v>65</v>
      </c>
      <c r="D28" s="31">
        <v>0</v>
      </c>
      <c r="E28" s="31">
        <v>8.2352503870700006E-2</v>
      </c>
      <c r="F28" s="31">
        <v>1.7731633548199999E-2</v>
      </c>
      <c r="G28" s="26"/>
      <c r="H28" s="26">
        <v>0</v>
      </c>
      <c r="I28" s="26"/>
      <c r="J28" s="26"/>
      <c r="K28" s="27">
        <f t="shared" si="0"/>
        <v>0.1000841374189</v>
      </c>
      <c r="L28" s="26"/>
      <c r="N28" s="36"/>
    </row>
    <row r="29" spans="2:14">
      <c r="B29" s="29">
        <v>25</v>
      </c>
      <c r="C29" s="32" t="s">
        <v>66</v>
      </c>
      <c r="D29" s="31">
        <v>1245.8749684300587</v>
      </c>
      <c r="E29" s="31">
        <v>2279.0632645422111</v>
      </c>
      <c r="F29" s="31">
        <v>135.78621738453006</v>
      </c>
      <c r="G29" s="26"/>
      <c r="H29" s="26">
        <v>5.5916986362499959</v>
      </c>
      <c r="I29" s="26"/>
      <c r="J29" s="26"/>
      <c r="K29" s="27">
        <f t="shared" si="0"/>
        <v>3666.3161489930499</v>
      </c>
      <c r="L29" s="26"/>
      <c r="N29" s="36"/>
    </row>
    <row r="30" spans="2:14">
      <c r="B30" s="29">
        <v>26</v>
      </c>
      <c r="C30" s="32" t="s">
        <v>67</v>
      </c>
      <c r="D30" s="31">
        <v>1.3867960451599999E-2</v>
      </c>
      <c r="E30" s="31">
        <v>7.0283644986355984</v>
      </c>
      <c r="F30" s="31">
        <v>2.4464744653095032</v>
      </c>
      <c r="G30" s="26"/>
      <c r="H30" s="26">
        <v>2.5471703612400001E-2</v>
      </c>
      <c r="I30" s="26"/>
      <c r="J30" s="26"/>
      <c r="K30" s="27">
        <f t="shared" si="0"/>
        <v>9.5141786280091019</v>
      </c>
      <c r="L30" s="26"/>
      <c r="N30" s="36"/>
    </row>
    <row r="31" spans="2:14">
      <c r="B31" s="29">
        <v>27</v>
      </c>
      <c r="C31" s="32" t="s">
        <v>17</v>
      </c>
      <c r="D31" s="31">
        <v>0.22685647887080002</v>
      </c>
      <c r="E31" s="31">
        <v>22.933502733285913</v>
      </c>
      <c r="F31" s="31">
        <v>3.5604849860526091</v>
      </c>
      <c r="G31" s="26"/>
      <c r="H31" s="26">
        <v>0.23610263819320002</v>
      </c>
      <c r="I31" s="26"/>
      <c r="J31" s="26"/>
      <c r="K31" s="27">
        <f t="shared" si="0"/>
        <v>26.956946836402519</v>
      </c>
      <c r="L31" s="26"/>
      <c r="N31" s="36"/>
    </row>
    <row r="32" spans="2:14">
      <c r="B32" s="29">
        <v>28</v>
      </c>
      <c r="C32" s="32" t="s">
        <v>68</v>
      </c>
      <c r="D32" s="31">
        <v>2.2733249677000002E-3</v>
      </c>
      <c r="E32" s="31">
        <v>6.5613976784824999</v>
      </c>
      <c r="F32" s="31">
        <v>0.10609764325730002</v>
      </c>
      <c r="G32" s="26"/>
      <c r="H32" s="26">
        <v>4.6399364322499997E-2</v>
      </c>
      <c r="I32" s="26"/>
      <c r="J32" s="26"/>
      <c r="K32" s="27">
        <f t="shared" si="0"/>
        <v>6.7161680110299997</v>
      </c>
      <c r="L32" s="26"/>
      <c r="N32" s="36"/>
    </row>
    <row r="33" spans="2:14">
      <c r="B33" s="29">
        <v>29</v>
      </c>
      <c r="C33" s="32" t="s">
        <v>69</v>
      </c>
      <c r="D33" s="31">
        <v>0.3708783242257</v>
      </c>
      <c r="E33" s="31">
        <v>17.380644467467707</v>
      </c>
      <c r="F33" s="31">
        <v>4.2905107790808978</v>
      </c>
      <c r="G33" s="26"/>
      <c r="H33" s="26">
        <v>0.58521860470919995</v>
      </c>
      <c r="I33" s="26"/>
      <c r="J33" s="26"/>
      <c r="K33" s="27">
        <f t="shared" si="0"/>
        <v>22.627252175483505</v>
      </c>
      <c r="L33" s="26"/>
      <c r="N33" s="36"/>
    </row>
    <row r="34" spans="2:14">
      <c r="B34" s="29">
        <v>30</v>
      </c>
      <c r="C34" s="32" t="s">
        <v>70</v>
      </c>
      <c r="D34" s="31">
        <v>165.07440036790243</v>
      </c>
      <c r="E34" s="31">
        <v>1184.0888797133387</v>
      </c>
      <c r="F34" s="31">
        <v>3.0597272359466041</v>
      </c>
      <c r="G34" s="26"/>
      <c r="H34" s="26">
        <v>4.17161072248E-2</v>
      </c>
      <c r="I34" s="26"/>
      <c r="J34" s="26"/>
      <c r="K34" s="27">
        <f t="shared" si="0"/>
        <v>1352.2647234244125</v>
      </c>
      <c r="L34" s="26"/>
      <c r="N34" s="36"/>
    </row>
    <row r="35" spans="2:14">
      <c r="B35" s="29">
        <v>31</v>
      </c>
      <c r="C35" s="30" t="s">
        <v>71</v>
      </c>
      <c r="D35" s="31">
        <v>0</v>
      </c>
      <c r="E35" s="31">
        <v>0</v>
      </c>
      <c r="F35" s="31">
        <v>9.60262565801E-2</v>
      </c>
      <c r="G35" s="26"/>
      <c r="H35" s="26">
        <v>0</v>
      </c>
      <c r="I35" s="26"/>
      <c r="J35" s="26"/>
      <c r="K35" s="27">
        <f t="shared" si="0"/>
        <v>9.60262565801E-2</v>
      </c>
      <c r="L35" s="26"/>
      <c r="N35" s="36"/>
    </row>
    <row r="36" spans="2:14">
      <c r="B36" s="29">
        <v>32</v>
      </c>
      <c r="C36" s="32" t="s">
        <v>72</v>
      </c>
      <c r="D36" s="31">
        <v>655.07872495147876</v>
      </c>
      <c r="E36" s="31">
        <v>452.61170214590049</v>
      </c>
      <c r="F36" s="31">
        <v>35.884878561535324</v>
      </c>
      <c r="G36" s="26"/>
      <c r="H36" s="26">
        <v>2.4484675826354003</v>
      </c>
      <c r="I36" s="26"/>
      <c r="J36" s="26"/>
      <c r="K36" s="27">
        <f t="shared" si="0"/>
        <v>1146.0237732415499</v>
      </c>
      <c r="L36" s="26"/>
      <c r="N36" s="36"/>
    </row>
    <row r="37" spans="2:14">
      <c r="B37" s="29">
        <v>33</v>
      </c>
      <c r="C37" s="32" t="s">
        <v>163</v>
      </c>
      <c r="D37" s="31">
        <v>10.654538993321498</v>
      </c>
      <c r="E37" s="31">
        <v>137.72357135072954</v>
      </c>
      <c r="F37" s="31">
        <v>6.1649028141744022</v>
      </c>
      <c r="G37" s="26"/>
      <c r="H37" s="26">
        <v>0.75275402457609986</v>
      </c>
      <c r="I37" s="26"/>
      <c r="J37" s="26"/>
      <c r="K37" s="27">
        <f t="shared" si="0"/>
        <v>155.29576718280154</v>
      </c>
      <c r="L37" s="26"/>
      <c r="N37" s="36"/>
    </row>
    <row r="38" spans="2:14">
      <c r="B38" s="29">
        <v>34</v>
      </c>
      <c r="C38" s="32" t="s">
        <v>73</v>
      </c>
      <c r="D38" s="31">
        <v>0</v>
      </c>
      <c r="E38" s="31">
        <v>0.14574994625760002</v>
      </c>
      <c r="F38" s="31">
        <v>0.14763367199949998</v>
      </c>
      <c r="G38" s="26"/>
      <c r="H38" s="26">
        <v>0</v>
      </c>
      <c r="I38" s="26"/>
      <c r="J38" s="26"/>
      <c r="K38" s="27">
        <f t="shared" si="0"/>
        <v>0.29338361825710002</v>
      </c>
      <c r="L38" s="26"/>
      <c r="N38" s="36"/>
    </row>
    <row r="39" spans="2:14">
      <c r="B39" s="29">
        <v>35</v>
      </c>
      <c r="C39" s="32" t="s">
        <v>74</v>
      </c>
      <c r="D39" s="31">
        <v>20.715374121289003</v>
      </c>
      <c r="E39" s="31">
        <v>142.81715663420306</v>
      </c>
      <c r="F39" s="31">
        <v>12.941531671480275</v>
      </c>
      <c r="G39" s="26"/>
      <c r="H39" s="26">
        <v>0.6622876439312001</v>
      </c>
      <c r="I39" s="26"/>
      <c r="J39" s="26"/>
      <c r="K39" s="27">
        <f t="shared" si="0"/>
        <v>177.13635007090355</v>
      </c>
      <c r="L39" s="26"/>
      <c r="N39" s="36"/>
    </row>
    <row r="40" spans="2:14">
      <c r="B40" s="29">
        <v>36</v>
      </c>
      <c r="C40" s="32" t="s">
        <v>75</v>
      </c>
      <c r="D40" s="31">
        <v>1.1529604257999999E-2</v>
      </c>
      <c r="E40" s="31">
        <v>1.6665828884503</v>
      </c>
      <c r="F40" s="31">
        <v>7.7587516804500004E-2</v>
      </c>
      <c r="G40" s="26"/>
      <c r="H40" s="26">
        <v>2.1182011935E-3</v>
      </c>
      <c r="I40" s="26"/>
      <c r="J40" s="26"/>
      <c r="K40" s="27">
        <f t="shared" si="0"/>
        <v>1.7578182107062998</v>
      </c>
      <c r="L40" s="26"/>
      <c r="N40" s="36"/>
    </row>
    <row r="41" spans="2:14">
      <c r="B41" s="29">
        <v>37</v>
      </c>
      <c r="C41" s="32" t="s">
        <v>76</v>
      </c>
      <c r="D41" s="31">
        <v>153.81244937538224</v>
      </c>
      <c r="E41" s="31">
        <v>495.904337892353</v>
      </c>
      <c r="F41" s="31">
        <v>46.256974780382862</v>
      </c>
      <c r="G41" s="26"/>
      <c r="H41" s="26">
        <v>1.7515905407957042</v>
      </c>
      <c r="I41" s="26"/>
      <c r="J41" s="26"/>
      <c r="K41" s="27">
        <f t="shared" si="0"/>
        <v>697.72535258891389</v>
      </c>
      <c r="L41" s="26"/>
      <c r="N41" s="36"/>
    </row>
    <row r="42" spans="2:14">
      <c r="B42" s="25" t="s">
        <v>11</v>
      </c>
      <c r="C42" s="13"/>
      <c r="D42" s="39">
        <f>SUM(D5:D41)</f>
        <v>10963.077597363059</v>
      </c>
      <c r="E42" s="39">
        <f>SUM(E5:E41)</f>
        <v>14187.809999999998</v>
      </c>
      <c r="F42" s="39">
        <f t="shared" ref="F42:H42" si="1">SUM(F5:F41)</f>
        <v>1018.1509489877427</v>
      </c>
      <c r="G42" s="34">
        <f t="shared" si="1"/>
        <v>0</v>
      </c>
      <c r="H42" s="62">
        <f t="shared" si="1"/>
        <v>45.37</v>
      </c>
      <c r="I42" s="35"/>
      <c r="J42" s="35">
        <f>SUM(J38:J41)</f>
        <v>0</v>
      </c>
      <c r="K42" s="34">
        <f>SUM(K5:K41)</f>
        <v>26214.408546350798</v>
      </c>
      <c r="L42" s="26"/>
      <c r="M42" s="28"/>
    </row>
    <row r="43" spans="2:14">
      <c r="E43" s="38"/>
    </row>
    <row r="46" spans="2:14">
      <c r="E46" s="28"/>
      <c r="H46" s="28"/>
    </row>
  </sheetData>
  <sheetProtection password="86B6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 Kumar Singh</dc:creator>
  <cp:lastModifiedBy>Ashish Joseph</cp:lastModifiedBy>
  <dcterms:created xsi:type="dcterms:W3CDTF">2016-02-08T05:45:18Z</dcterms:created>
  <dcterms:modified xsi:type="dcterms:W3CDTF">2016-02-09T04:19:45Z</dcterms:modified>
</cp:coreProperties>
</file>