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05" windowWidth="19035" windowHeight="10740" activeTab="0"/>
  </bookViews>
  <sheets>
    <sheet name="Index" sheetId="1" r:id="rId1"/>
    <sheet name="H00177" sheetId="2" r:id="rId2"/>
    <sheet name="H00178" sheetId="3" r:id="rId3"/>
    <sheet name="H00195" sheetId="4" r:id="rId4"/>
    <sheet name="H00753" sheetId="5" r:id="rId5"/>
    <sheet name="H14278" sheetId="6" r:id="rId6"/>
    <sheet name="H14348" sheetId="7" r:id="rId7"/>
    <sheet name="H16890" sheetId="8" r:id="rId8"/>
    <sheet name="H17294" sheetId="9" r:id="rId9"/>
    <sheet name="H20362" sheetId="10" r:id="rId10"/>
    <sheet name="H28941" sheetId="11" r:id="rId11"/>
    <sheet name="H28942" sheetId="12" r:id="rId12"/>
    <sheet name="H28943" sheetId="13" r:id="rId13"/>
    <sheet name="H28944" sheetId="14" r:id="rId14"/>
    <sheet name="H30954" sheetId="15" r:id="rId15"/>
    <sheet name="H32737" sheetId="16" r:id="rId16"/>
    <sheet name="H32738" sheetId="17" r:id="rId17"/>
    <sheet name="H36042" sheetId="18" r:id="rId18"/>
    <sheet name="H40089" sheetId="19" r:id="rId19"/>
    <sheet name="H40307" sheetId="20" r:id="rId20"/>
    <sheet name="H40308" sheetId="21" r:id="rId21"/>
    <sheet name="H40587" sheetId="22" r:id="rId22"/>
    <sheet name="H40653" sheetId="23" r:id="rId23"/>
    <sheet name="H45302" sheetId="24" r:id="rId24"/>
    <sheet name="H47928" sheetId="25" r:id="rId25"/>
    <sheet name="H51795" sheetId="26" r:id="rId26"/>
    <sheet name="H56013" sheetId="27" r:id="rId27"/>
    <sheet name="H59847" sheetId="28" r:id="rId28"/>
    <sheet name="H59927" sheetId="29" r:id="rId29"/>
    <sheet name="H60601" sheetId="30" r:id="rId30"/>
    <sheet name="H72915" sheetId="31" r:id="rId31"/>
    <sheet name="H75100" sheetId="32" r:id="rId32"/>
    <sheet name="H77736" sheetId="33" r:id="rId33"/>
    <sheet name="H80283" sheetId="34" r:id="rId34"/>
    <sheet name="H81152" sheetId="35" r:id="rId35"/>
    <sheet name="H81153" sheetId="36" r:id="rId36"/>
    <sheet name="H82247" sheetId="37" r:id="rId37"/>
    <sheet name="H82839" sheetId="38" r:id="rId38"/>
    <sheet name="H82840" sheetId="39" r:id="rId39"/>
    <sheet name="H82841" sheetId="40" r:id="rId40"/>
    <sheet name="H83471" sheetId="41" r:id="rId41"/>
    <sheet name="H83472" sheetId="42" r:id="rId42"/>
    <sheet name="H84092" sheetId="43" r:id="rId43"/>
    <sheet name="H84588" sheetId="44" r:id="rId44"/>
    <sheet name="H84636" sheetId="45" r:id="rId45"/>
  </sheets>
  <definedNames/>
  <calcPr fullCalcOnLoad="1"/>
</workbook>
</file>

<file path=xl/sharedStrings.xml><?xml version="1.0" encoding="utf-8"?>
<sst xmlns="http://schemas.openxmlformats.org/spreadsheetml/2006/main" count="3530" uniqueCount="1034">
  <si>
    <t>Scheme Code</t>
  </si>
  <si>
    <t>Scheme Name</t>
  </si>
  <si>
    <t>Name of the Mutual Fund : Deutsche Mutual Fund</t>
  </si>
  <si>
    <t>Name of the Scheme        :DWS FIXED MATURITY PLAN - SERIES 9</t>
  </si>
  <si>
    <t>Half Yearly  Portfolio Statement</t>
  </si>
  <si>
    <t>Portfolio as of September 30, 2012</t>
  </si>
  <si>
    <t>Name of the Instrument</t>
  </si>
  <si>
    <t>RATING</t>
  </si>
  <si>
    <t>Quantity 
(In '000)</t>
  </si>
  <si>
    <t xml:space="preserve"> Market 
Value 
  (Rs In Lakhs)</t>
  </si>
  <si>
    <t>% Of Nav</t>
  </si>
  <si>
    <t>MONEY MARKET INSTRUMENTS</t>
  </si>
  <si>
    <t>Commercial Paper / Certificate of Deposit**</t>
  </si>
  <si>
    <t>Punjab National Bank</t>
  </si>
  <si>
    <t>CARE A1+</t>
  </si>
  <si>
    <t>H00177</t>
  </si>
  <si>
    <t>Canara Bank</t>
  </si>
  <si>
    <t>CRISIL A1+</t>
  </si>
  <si>
    <t>IDBI Bank Ltd.</t>
  </si>
  <si>
    <t>State Bank Of Hyderabad</t>
  </si>
  <si>
    <t>[ICRA] A1+</t>
  </si>
  <si>
    <t>ICICI Bank Ltd.</t>
  </si>
  <si>
    <t>Indian Overseas Bank</t>
  </si>
  <si>
    <t>Corporation Bank</t>
  </si>
  <si>
    <t>Bank of India</t>
  </si>
  <si>
    <t>Andhra Bank</t>
  </si>
  <si>
    <t>Axis Bank Ltd.</t>
  </si>
  <si>
    <t>Central Bank Of India</t>
  </si>
  <si>
    <t>Vijaya Bank</t>
  </si>
  <si>
    <t>Total</t>
  </si>
  <si>
    <t>(a) Reverse Repo / CBLO</t>
  </si>
  <si>
    <t>(b) Net Receivables/(Payables)</t>
  </si>
  <si>
    <t>Net Assets</t>
  </si>
  <si>
    <t>DWS FIXED MATURITY PLAN - SERIES 9</t>
  </si>
  <si>
    <t>Name of the Scheme        :DWS FIXED MATURITY PLAN - SERIES 10</t>
  </si>
  <si>
    <t>H00178</t>
  </si>
  <si>
    <t>Oriental Bank Of Commerce</t>
  </si>
  <si>
    <t>DWS FIXED MATURITY PLAN - SERIES 10</t>
  </si>
  <si>
    <t>Name of the Scheme        :DWS FIXED MATURITY PLAN - SERIES 11</t>
  </si>
  <si>
    <t>H00195</t>
  </si>
  <si>
    <t>Allahabad Bank</t>
  </si>
  <si>
    <t>State Bank of Travancore</t>
  </si>
  <si>
    <t>Syndicate Bank</t>
  </si>
  <si>
    <t>DWS FIXED MATURITY PLAN - SERIES 11</t>
  </si>
  <si>
    <t>Name of the Scheme        :DWS HYBRID FIXED TERM FUND - SERIES 6</t>
  </si>
  <si>
    <t>DEBT INSTRUMENTS</t>
  </si>
  <si>
    <t>Listed / Awaiting listing on Stock Exchange</t>
  </si>
  <si>
    <t>Zero Coupon Sundaram Finance Ltd.**</t>
  </si>
  <si>
    <t>[ICRA] AA+</t>
  </si>
  <si>
    <t>H00753</t>
  </si>
  <si>
    <t>Zero Coupon Tata Motors Finance Ltd.**</t>
  </si>
  <si>
    <t>CRISIL AA-</t>
  </si>
  <si>
    <t>Zero Coupon Tata Capital Housing Finance Ltd.**</t>
  </si>
  <si>
    <t>CRISIL AA+</t>
  </si>
  <si>
    <t>Zero Coupon Tata Capital Financial Services Ltd.**</t>
  </si>
  <si>
    <t>Zero Coupon Sundaram BNP Paribas Home Finance Ltd.**</t>
  </si>
  <si>
    <t>CARE AA+</t>
  </si>
  <si>
    <t>10.30% HDB Financial Services Ltd.**</t>
  </si>
  <si>
    <t>CARE AAA</t>
  </si>
  <si>
    <t>9.62% LIC Housing Finance Ltd.**</t>
  </si>
  <si>
    <t>CRISIL AAA</t>
  </si>
  <si>
    <t>10.40% Oriental Hotels Ltd.**</t>
  </si>
  <si>
    <t>[ICRA] AA-</t>
  </si>
  <si>
    <t>9.70% Housing Development Finance Corporation Ltd.**</t>
  </si>
  <si>
    <t>10.25% Shriram Transport Finance Company Ltd.**</t>
  </si>
  <si>
    <t>8.70% Bajaj Finance Ltd.**</t>
  </si>
  <si>
    <t>[ICRA] AA</t>
  </si>
  <si>
    <t>9.90% GE Capital Services India Ltd.**</t>
  </si>
  <si>
    <t>11.10% Shriram Transport Finance Company Ltd.**</t>
  </si>
  <si>
    <t>CRISIL AA</t>
  </si>
  <si>
    <t>Privately Placed / Unlisted**</t>
  </si>
  <si>
    <t>Zero Coupon Cholamandalam Investment and Finance Company Ltd.**</t>
  </si>
  <si>
    <t>DWS HYBRID FIXED TERM FUND - SERIES 6</t>
  </si>
  <si>
    <t xml:space="preserve">Name of the Scheme        :DWS FIXED MATURITY PLAN - SERIES 2 </t>
  </si>
  <si>
    <t>10.90% Rural Electrification Corporation Ltd.**</t>
  </si>
  <si>
    <t>H14278</t>
  </si>
  <si>
    <t>10.90% Power Finance Corporation Ltd.**</t>
  </si>
  <si>
    <t>9.85% LIC Housing Finance Ltd.**</t>
  </si>
  <si>
    <t>10.33% Sundaram BNP Paribas Home Finance Ltd.**</t>
  </si>
  <si>
    <t>10.00% Mahindra and Mahindra Financial Services Ltd.**</t>
  </si>
  <si>
    <t>9.90% Bajaj Finance Ltd.**</t>
  </si>
  <si>
    <t>7.55% National Housing Bank**</t>
  </si>
  <si>
    <t>Zero Coupon First Blue Home Finance Ltd.**</t>
  </si>
  <si>
    <t>Zero Coupon Kotak Mahindra Prime Ltd.**</t>
  </si>
  <si>
    <t>Zero Coupon Aditya Birla Finance Ltd.**</t>
  </si>
  <si>
    <t>9.75% Sundaram Finance Ltd.**</t>
  </si>
  <si>
    <t>Zero Coupon Housing Development Finance Corporation Ltd.**</t>
  </si>
  <si>
    <t xml:space="preserve">DWS FIXED MATURITY PLAN - SERIES 2 </t>
  </si>
  <si>
    <t xml:space="preserve">Name of the Scheme        :DWS FIXED MATURITY PLAN - SERIES 3 </t>
  </si>
  <si>
    <t>H14348</t>
  </si>
  <si>
    <t>UCO Bank</t>
  </si>
  <si>
    <t>United Bank Of India</t>
  </si>
  <si>
    <t>Kotak Mahindra Bank Ltd.</t>
  </si>
  <si>
    <t>Yes Bank Ltd.</t>
  </si>
  <si>
    <t xml:space="preserve">DWS FIXED MATURITY PLAN - SERIES 3 </t>
  </si>
  <si>
    <t>Name of the Scheme        :DWS FIXED MATURITY PLAN - SERIES 14</t>
  </si>
  <si>
    <t>Punjab and Sind Bank</t>
  </si>
  <si>
    <t>H16890</t>
  </si>
  <si>
    <t>Dena Bank</t>
  </si>
  <si>
    <t>State Bank of Patiala</t>
  </si>
  <si>
    <t>TGS Investment and Trade Private Ltd.</t>
  </si>
  <si>
    <t>Turquoise Investments and Finance Private Ltd.</t>
  </si>
  <si>
    <t>SREI Equipment Finance Private Ltd.</t>
  </si>
  <si>
    <t>JM Financial Products Ltd.</t>
  </si>
  <si>
    <t>HDFC Bank Ltd.</t>
  </si>
  <si>
    <t>FITCH A1+</t>
  </si>
  <si>
    <t>DWS FIXED MATURITY PLAN - SERIES 14</t>
  </si>
  <si>
    <t>Name of the Scheme        :DWS HYBRID FIXED TERM FUND - SERIES 7</t>
  </si>
  <si>
    <t>9.64% Power Grid Corporation of India Ltd.**</t>
  </si>
  <si>
    <t>H17294</t>
  </si>
  <si>
    <t>10.20% Tata Steel Ltd.**</t>
  </si>
  <si>
    <t>9.15% Tata Power Company Ltd.**</t>
  </si>
  <si>
    <t>7.40% Indian Oil Corporation Ltd.**</t>
  </si>
  <si>
    <t>10.10% Ashok Leyland Ltd.**</t>
  </si>
  <si>
    <t>9.00% Shriram Transport Finance Company Ltd.**</t>
  </si>
  <si>
    <t>DWS HYBRID FIXED TERM FUND - SERIES 7</t>
  </si>
  <si>
    <t>Name of the Scheme        :DWS FIXED MATURITY PLAN - SERIES 18</t>
  </si>
  <si>
    <t>H20362</t>
  </si>
  <si>
    <t>Indian Bank</t>
  </si>
  <si>
    <t>DWS FIXED MATURITY PLAN - SERIES 18</t>
  </si>
  <si>
    <t>Name of the Scheme        :DWS SHORT MATURITY FUND</t>
  </si>
  <si>
    <t>2.00% Tata Steel Ltd.**</t>
  </si>
  <si>
    <t>H28941</t>
  </si>
  <si>
    <t>11.00% Magma Fincorp Ltd.**</t>
  </si>
  <si>
    <t>9.75% LIC Housing Finance Ltd.**</t>
  </si>
  <si>
    <t>9.60% Housing Development Finance Corporation Ltd.**</t>
  </si>
  <si>
    <t>10.40% Tata Motors Finance Ltd.**</t>
  </si>
  <si>
    <t>10.13% Tata Capital Financial Services Ltd.**</t>
  </si>
  <si>
    <t>12.10% Shriram City Union Finance Ltd.**</t>
  </si>
  <si>
    <t>9.40% LIC Housing Finance Ltd.**</t>
  </si>
  <si>
    <t>GOVERNMENT SECURITIES</t>
  </si>
  <si>
    <t>8.92% Kerala SDL MAT 2022</t>
  </si>
  <si>
    <t>Sovereign</t>
  </si>
  <si>
    <t>Power Finance Corporation Ltd.</t>
  </si>
  <si>
    <t>Dewan Housing Finance Corp Ltd.</t>
  </si>
  <si>
    <t>Kotak Mahindra Investments Ltd.</t>
  </si>
  <si>
    <t>Religare Finvest Ltd.</t>
  </si>
  <si>
    <t>State Bank of Mysore</t>
  </si>
  <si>
    <t>Vodafone India Ltd.</t>
  </si>
  <si>
    <t>Cholamandalam Investment and Finance Company Ltd.</t>
  </si>
  <si>
    <t>Jyothy Laboratories Ltd.</t>
  </si>
  <si>
    <t>Morgan Stanley India Capital Private Ltd.</t>
  </si>
  <si>
    <t>ECL Finance Ltd.</t>
  </si>
  <si>
    <t>Edelweiss Financial Services Ltd.</t>
  </si>
  <si>
    <t>DWS SHORT MATURITY FUND</t>
  </si>
  <si>
    <t>Name of the Scheme        :DWS INSTA CASH PLUS FUND</t>
  </si>
  <si>
    <t>H28942</t>
  </si>
  <si>
    <t>Bank of Maharashtra</t>
  </si>
  <si>
    <t>Housing Development Finance Corporation Ltd.</t>
  </si>
  <si>
    <t>Export Import Bank of India</t>
  </si>
  <si>
    <t>Federal Bank Ltd.</t>
  </si>
  <si>
    <t>Karur Vysya Bank Ltd.</t>
  </si>
  <si>
    <t>Hindustan Petroleum Corporation Ltd.</t>
  </si>
  <si>
    <t>Indian Oil Corporation Ltd.</t>
  </si>
  <si>
    <t>The Jammu And Kashmir Bank Ltd.</t>
  </si>
  <si>
    <t>Aditya Birla Nuvo Ltd.</t>
  </si>
  <si>
    <t>IndusInd Bank Ltd.</t>
  </si>
  <si>
    <t>Tata Capital Housing Finance Ltd.</t>
  </si>
  <si>
    <t>Ranbaxy Laboratories Ltd.</t>
  </si>
  <si>
    <t>ING Vysya Bank Ltd.</t>
  </si>
  <si>
    <t>Bharat Aluminium Company Ltd.</t>
  </si>
  <si>
    <t>GIC Housing Finance Ltd.</t>
  </si>
  <si>
    <t>IL&amp;FS Financial Services Ltd.</t>
  </si>
  <si>
    <t>Jindal Power Ltd.</t>
  </si>
  <si>
    <t>Telco Construction Equipment Company Ltd.</t>
  </si>
  <si>
    <t>Apollo Tyres Ltd.</t>
  </si>
  <si>
    <t>Coromandel International Ltd.</t>
  </si>
  <si>
    <t>Ericsson India Private Ltd.</t>
  </si>
  <si>
    <t>Magma Fincorp Ltd.</t>
  </si>
  <si>
    <t>First Blue Home Finance Ltd.</t>
  </si>
  <si>
    <t>Jindal Steel and Power Ltd.</t>
  </si>
  <si>
    <t>The South Indian Bank Ltd.</t>
  </si>
  <si>
    <t>Birla TMT Holdings Private Ltd.</t>
  </si>
  <si>
    <t>Orient Paper and Industries Ltd.</t>
  </si>
  <si>
    <t>Standard Chartered Bank</t>
  </si>
  <si>
    <t>Blue Star Ltd.</t>
  </si>
  <si>
    <t>TREASURY BILLS</t>
  </si>
  <si>
    <t>182 Days Treasury Bill - 09 November 2012</t>
  </si>
  <si>
    <t>Others</t>
  </si>
  <si>
    <t>(a) Fixed Deposits</t>
  </si>
  <si>
    <t>DWS INSTA CASH PLUS FUND</t>
  </si>
  <si>
    <t>Name of the Scheme        :DWS PREMIER BOND FUND</t>
  </si>
  <si>
    <t>9.28% Rural Electrification Corporation Ltd.**</t>
  </si>
  <si>
    <t>H28943</t>
  </si>
  <si>
    <t>9.35% Indian Oil Corporation Ltd.**</t>
  </si>
  <si>
    <t>[ICRA] AAA</t>
  </si>
  <si>
    <t>9.20% Export Import Bank of India**</t>
  </si>
  <si>
    <t>9.56% LIC Housing Finance Ltd.**</t>
  </si>
  <si>
    <t>9.07% Export Import Bank of India**</t>
  </si>
  <si>
    <t>9.64% Power Finance Corporation Ltd.**</t>
  </si>
  <si>
    <t>9.54% IDFC Ltd.**</t>
  </si>
  <si>
    <t>9.18% National Bank for Agriculture and Rural Development**</t>
  </si>
  <si>
    <t>9.90% HDB Financial Services Ltd.**</t>
  </si>
  <si>
    <t>9.35% Power Grid Corporation of India Ltd.**</t>
  </si>
  <si>
    <t>9.40% National Bank for Agriculture and Rural Development**</t>
  </si>
  <si>
    <t>9.33% Power Finance Corporation Ltd.**</t>
  </si>
  <si>
    <t>9.70% National Bank for Agriculture and Rural Development**</t>
  </si>
  <si>
    <t>9.40% Rural Electrification Corporation Ltd.**</t>
  </si>
  <si>
    <t>9.25% Power Grid Corporation of India Ltd.**</t>
  </si>
  <si>
    <t>9.95% HDB Financial Services Ltd.**</t>
  </si>
  <si>
    <t>9.14% GAIL India Ltd.**</t>
  </si>
  <si>
    <t>9.38% Rural Electrification Corporation Ltd.**</t>
  </si>
  <si>
    <t>9.50% Housing Development Finance Corporation Ltd.**</t>
  </si>
  <si>
    <t>8.64% Power Grid Corporation of India Ltd.**</t>
  </si>
  <si>
    <t>7.45% Indian Railway Finance Corporation Ltd.**</t>
  </si>
  <si>
    <t>10.60% Indian Railway Finance Corporation Ltd.**</t>
  </si>
  <si>
    <t>9.81% Indian Railway Finance Corporation Ltd.**</t>
  </si>
  <si>
    <t>9.30% Power Grid Corporation of India Ltd.**</t>
  </si>
  <si>
    <t>9.62% Power Finance Corporation Ltd.**</t>
  </si>
  <si>
    <t>9.47% Power Grid Corporation of India Ltd.**</t>
  </si>
  <si>
    <t>9.41% Power Finance Corporation Ltd.**</t>
  </si>
  <si>
    <t>9.74% LIC Housing Finance Ltd.**</t>
  </si>
  <si>
    <t>8.90% Power Grid Corporation of India Ltd.**</t>
  </si>
  <si>
    <t>8.49% Indian Railway Finance Corporation Ltd.**</t>
  </si>
  <si>
    <t>9.27% Power Finance Corporation Ltd.**</t>
  </si>
  <si>
    <t>9.65% Housing Development Finance Corporation Ltd.**</t>
  </si>
  <si>
    <t>8.25% Britannia Industries Ltd.**</t>
  </si>
  <si>
    <t>9.43% Rural Electrification Corporation Ltd.**</t>
  </si>
  <si>
    <t>DWS PREMIER BOND FUND</t>
  </si>
  <si>
    <t>Name of the Scheme        :DWS ALPHA EQUITY FUND</t>
  </si>
  <si>
    <t>Industry/Rating</t>
  </si>
  <si>
    <t>EQUITY INSTRUMENTS</t>
  </si>
  <si>
    <t>ITC Ltd.</t>
  </si>
  <si>
    <t>Consumer Non Durables</t>
  </si>
  <si>
    <t>H28944</t>
  </si>
  <si>
    <t>Banks</t>
  </si>
  <si>
    <t>Tata Consultancy Services Ltd.</t>
  </si>
  <si>
    <t>Software</t>
  </si>
  <si>
    <t>Infosys Ltd.</t>
  </si>
  <si>
    <t>Reliance Industries Ltd.</t>
  </si>
  <si>
    <t>Petroleum Products</t>
  </si>
  <si>
    <t>Hindustan Unilever Ltd.</t>
  </si>
  <si>
    <t>Manappuram Finance Ltd.</t>
  </si>
  <si>
    <t>Finance</t>
  </si>
  <si>
    <t>JBF Industries Ltd.</t>
  </si>
  <si>
    <t>Textiles Synthetic</t>
  </si>
  <si>
    <t>Bajaj Auto Ltd.</t>
  </si>
  <si>
    <t>Auto</t>
  </si>
  <si>
    <t>IRB Infrastructure Developers Ltd.</t>
  </si>
  <si>
    <t>Construction</t>
  </si>
  <si>
    <t>Larsen &amp; Toubro Ltd.</t>
  </si>
  <si>
    <t>Construction Project</t>
  </si>
  <si>
    <t>Dish TV India Ltd.</t>
  </si>
  <si>
    <t>Media &amp; Entertainment</t>
  </si>
  <si>
    <t>Va Tech Wabag Ltd.</t>
  </si>
  <si>
    <t>Engineering Services</t>
  </si>
  <si>
    <t>The Great Eastern Shipping Company Ltd.</t>
  </si>
  <si>
    <t>Transportation</t>
  </si>
  <si>
    <t>Lupin Ltd.</t>
  </si>
  <si>
    <t>Pharmaceuticals</t>
  </si>
  <si>
    <t>Havells India Ltd.</t>
  </si>
  <si>
    <t>Consumer Durables</t>
  </si>
  <si>
    <t>State Bank of India</t>
  </si>
  <si>
    <t>Cairn India Ltd.</t>
  </si>
  <si>
    <t>Oil</t>
  </si>
  <si>
    <t>Dr. Reddy's Laboratories Ltd.</t>
  </si>
  <si>
    <t>Sun Pharmaceutical Industries Ltd.</t>
  </si>
  <si>
    <t>Maruti Suzuki India Ltd.</t>
  </si>
  <si>
    <t>Dabur India Ltd.</t>
  </si>
  <si>
    <t>Jaiprakash Associates Ltd.</t>
  </si>
  <si>
    <t>Grasim Industries Ltd.</t>
  </si>
  <si>
    <t>Cement</t>
  </si>
  <si>
    <t>Tata Motors Ltd.</t>
  </si>
  <si>
    <t>Hindalco Industries Ltd.</t>
  </si>
  <si>
    <t>Non - Ferrous Metals</t>
  </si>
  <si>
    <t>Bombay Dyeing and Manufacturing Company Ltd.</t>
  </si>
  <si>
    <t>(b)Cash and Bank</t>
  </si>
  <si>
    <t>(c)Margin (Future and Options)</t>
  </si>
  <si>
    <t>DWS ALPHA EQUITY FUND</t>
  </si>
  <si>
    <t>Name of the Scheme        :DWS ULTRA SHORT TERM FUND</t>
  </si>
  <si>
    <t>10.70% Kotak Mahindra Prime Ltd.**</t>
  </si>
  <si>
    <t>H30954</t>
  </si>
  <si>
    <t>Securitized Debt Instrument</t>
  </si>
  <si>
    <t>Indian Loan Receivable Securitization Trust Series 6 Cholamandalam Securitized Debt</t>
  </si>
  <si>
    <t>[ICRA] C(SO)</t>
  </si>
  <si>
    <t>Cox and Kings Ltd.</t>
  </si>
  <si>
    <t>DWS ULTRA SHORT TERM FUND</t>
  </si>
  <si>
    <t>Name of the Scheme        :DWS INVESTMENT OPPORTUNITY FUND</t>
  </si>
  <si>
    <t>H32737</t>
  </si>
  <si>
    <t>Polyplex Corporation Ltd.</t>
  </si>
  <si>
    <t>Industrial Products</t>
  </si>
  <si>
    <t>Tecpro Systems Ltd.</t>
  </si>
  <si>
    <t>Industrial Capital Goods</t>
  </si>
  <si>
    <t>Jet Airways (India) Ltd.</t>
  </si>
  <si>
    <t>Lumax Auto Technologies Ltd.</t>
  </si>
  <si>
    <t>Auto Ancillaries</t>
  </si>
  <si>
    <t>DWS INVESTMENT OPPORTUNITY FUND</t>
  </si>
  <si>
    <t>Name of the Scheme        :DWS TWIN ADVANTAGE FUND</t>
  </si>
  <si>
    <t>Ingersoll Rand India Ltd.</t>
  </si>
  <si>
    <t>H32738</t>
  </si>
  <si>
    <t>Goodyear India Ltd.</t>
  </si>
  <si>
    <t>10.96% First Blue Home Finance Ltd.**</t>
  </si>
  <si>
    <t>10.35% Sundaram BNP Paribas Home Finance Ltd.**</t>
  </si>
  <si>
    <t>10.35% Tata Capital Housing Finance Ltd.**</t>
  </si>
  <si>
    <t>10.55% Cholamandalam Investment and Finance Company Ltd.**</t>
  </si>
  <si>
    <t>CARE AA</t>
  </si>
  <si>
    <t>DWS TWIN ADVANTAGE FUND</t>
  </si>
  <si>
    <t xml:space="preserve">Name of the Scheme        :DWS FIXED MATURITY PLAN - SERIES 6 </t>
  </si>
  <si>
    <t>H36042</t>
  </si>
  <si>
    <t xml:space="preserve">DWS FIXED MATURITY PLAN - SERIES 6 </t>
  </si>
  <si>
    <t>Name of the Scheme        :DWS HYBRID FIXED TERM FUND - SERIES 8</t>
  </si>
  <si>
    <t>H40089</t>
  </si>
  <si>
    <t>9.38% Small Industries Development Bank of India**</t>
  </si>
  <si>
    <t>9.46% Power Finance Corporation Ltd.**</t>
  </si>
  <si>
    <t>9.35% IDFC Ltd.**</t>
  </si>
  <si>
    <t>10.05% BMW India Financial Services Private Ltd.**</t>
  </si>
  <si>
    <t>9.58% Housing Development Finance Corporation Ltd.**</t>
  </si>
  <si>
    <t>DWS HYBRID FIXED TERM FUND - SERIES 8</t>
  </si>
  <si>
    <t xml:space="preserve">Name of the Scheme        :DWS FIXED MATURITY PLAN - SERIES 7 </t>
  </si>
  <si>
    <t>H40307</t>
  </si>
  <si>
    <t xml:space="preserve">DWS FIXED MATURITY PLAN - SERIES 7 </t>
  </si>
  <si>
    <t>Name of the Scheme        :DWS FIXED MATURITY PLAN - SERIES 8</t>
  </si>
  <si>
    <t>H40308</t>
  </si>
  <si>
    <t>DWS FIXED MATURITY PLAN - SERIES 8</t>
  </si>
  <si>
    <t>Name of the Scheme        :DWS TAX SAVING FUND</t>
  </si>
  <si>
    <t>H40587</t>
  </si>
  <si>
    <t>DWS TAX SAVING FUND</t>
  </si>
  <si>
    <t>Name of the Scheme        :DWS MONEY PLUS FUND</t>
  </si>
  <si>
    <t>9.44% IDFC Ltd.**</t>
  </si>
  <si>
    <t>H40653</t>
  </si>
  <si>
    <t>9.85% Housing Development Finance Corporation Ltd.**</t>
  </si>
  <si>
    <t>9.85% HDB Financial Services Ltd.**</t>
  </si>
  <si>
    <t>9.60% LIC Housing Finance Ltd.**</t>
  </si>
  <si>
    <t>State Bank of Bikaner and Jaipur</t>
  </si>
  <si>
    <t>Infrastructure Leasing and Financial Services Ltd.</t>
  </si>
  <si>
    <t>DWS MONEY PLUS FUND</t>
  </si>
  <si>
    <t>Name of the Scheme        :DWS CASH OPPORTUNITIES FUND</t>
  </si>
  <si>
    <t>Zero Coupon Indigold Trade and Services Ltd.**</t>
  </si>
  <si>
    <t>H45302</t>
  </si>
  <si>
    <t>GE Capital Services India Ltd.</t>
  </si>
  <si>
    <t>Thomas Cook (India) Ltd.</t>
  </si>
  <si>
    <t>Reliance Capital Ltd.</t>
  </si>
  <si>
    <t>DWS CASH OPPORTUNITIES FUND</t>
  </si>
  <si>
    <t>Name of the Scheme        :DWS GLOBAL THEMATIC OFFSHORE FUND</t>
  </si>
  <si>
    <t>Mutual Fund Units</t>
  </si>
  <si>
    <t>DWS Invest Global Thematic Fund</t>
  </si>
  <si>
    <t>H47928</t>
  </si>
  <si>
    <t>DWS GLOBAL THEMATIC OFFSHORE FUND</t>
  </si>
  <si>
    <t>Name of the Scheme        :DWS FIXED MATURITY PLAN - SERIES 12</t>
  </si>
  <si>
    <t>H51795</t>
  </si>
  <si>
    <t>DWS FIXED MATURITY PLAN - SERIES 12</t>
  </si>
  <si>
    <t>Name of the Scheme        :DWS GILT FUND</t>
  </si>
  <si>
    <t>H56013</t>
  </si>
  <si>
    <t>DWS GILT FUND</t>
  </si>
  <si>
    <t>H59847</t>
  </si>
  <si>
    <t>TV18 Broadcast Ltd.</t>
  </si>
  <si>
    <t>[ICRA] A1+(SO)</t>
  </si>
  <si>
    <t>DWS TREASURY FUND CASH PLAN</t>
  </si>
  <si>
    <t>7.60% Rural Electrification Corporation Ltd.**</t>
  </si>
  <si>
    <t>H59927</t>
  </si>
  <si>
    <t>9.40% Power Finance Corporation Ltd.**</t>
  </si>
  <si>
    <t>Bank of Baroda</t>
  </si>
  <si>
    <t>DWS TREASURY FUND INVESTMENT PLAN</t>
  </si>
  <si>
    <t>Name of the Scheme        :DWS MONEY PLUS ADVANTAGE FUND</t>
  </si>
  <si>
    <t>H60601</t>
  </si>
  <si>
    <t>8.40% Housing Development Finance Corporation Ltd.**</t>
  </si>
  <si>
    <t>DWS MONEY PLUS ADVANTAGE FUND</t>
  </si>
  <si>
    <t>Name of the Scheme        :DWS GLOBAL AGRIBUSINESS OFFSHORE FUND</t>
  </si>
  <si>
    <t>DWS Invest Global Agri Business Fund</t>
  </si>
  <si>
    <t>H72915</t>
  </si>
  <si>
    <t>DWS GLOBAL AGRIBUSINESS OFFSHORE FUND</t>
  </si>
  <si>
    <t>Name of the Scheme        :DWS HYBRID FIXED TERM FUND - SERIES 1</t>
  </si>
  <si>
    <t>H75100</t>
  </si>
  <si>
    <t>10.75% Magma Fincorp Ltd.**</t>
  </si>
  <si>
    <t>10.85% First Blue Home Finance Ltd.**</t>
  </si>
  <si>
    <t>10.15% Kotak Mahindra Prime Ltd.**</t>
  </si>
  <si>
    <t>10.10% Tata Capital Housing Finance Ltd.**</t>
  </si>
  <si>
    <t>10.30% Cholamandalam Investment and Finance Company Ltd.**</t>
  </si>
  <si>
    <t>9.97% Mahindra and Mahindra Financial Services Ltd.**</t>
  </si>
  <si>
    <t>9.95% Tata Capital Financial Services Ltd.**</t>
  </si>
  <si>
    <t>8.90% Sundaram Finance Ltd.**</t>
  </si>
  <si>
    <t>CRISIL AAA(SO)</t>
  </si>
  <si>
    <t>DWS HYBRID FIXED TERM FUND - SERIES 1</t>
  </si>
  <si>
    <t>Name of the Scheme        :DWS HYBRID FIXED TERM FUND - SERIES 2</t>
  </si>
  <si>
    <t>H77736</t>
  </si>
  <si>
    <t>10.25% Bajaj Finance Ltd.**</t>
  </si>
  <si>
    <t>10.25% Kotak Mahindra Prime Ltd.**</t>
  </si>
  <si>
    <t>8.46% Indian Railway Finance Corporation Ltd.**</t>
  </si>
  <si>
    <t>DWS HYBRID FIXED TERM FUND - SERIES 2</t>
  </si>
  <si>
    <t xml:space="preserve">Name of the Scheme        :DWS FIXED TERM FUND - SERIES 95 </t>
  </si>
  <si>
    <t>H80283</t>
  </si>
  <si>
    <t xml:space="preserve">DWS FIXED TERM FUND - SERIES 95 </t>
  </si>
  <si>
    <t>Name of the Scheme        :DWS FIXED TERM FUND - SERIES 96</t>
  </si>
  <si>
    <t>Zero Coupon Bajaj Finance Ltd.**</t>
  </si>
  <si>
    <t>H81152</t>
  </si>
  <si>
    <t>Zero Coupon Shriram City Union Finance Ltd.**</t>
  </si>
  <si>
    <t>9.80% LIC Housing Finance Ltd.**</t>
  </si>
  <si>
    <t>9.38% National Bank for Agriculture and Rural Development**</t>
  </si>
  <si>
    <t>10.90% Cholamandalam Investment and Finance Company Ltd.**</t>
  </si>
  <si>
    <t>9.78% HDB Financial Services Ltd.**</t>
  </si>
  <si>
    <t>8.35% Rural Electrification Corporation Ltd.**</t>
  </si>
  <si>
    <t>DWS FIXED TERM FUND - SERIES 96</t>
  </si>
  <si>
    <t>Name of the Scheme        :DWS HYBRID FIXED TERM FUND - SERIES 4</t>
  </si>
  <si>
    <t>H81153</t>
  </si>
  <si>
    <t>DWS HYBRID FIXED TERM FUND - SERIES 4</t>
  </si>
  <si>
    <t xml:space="preserve">Name of the Scheme        :DWS FIXED MATURITY PLAN - SERIES 1 </t>
  </si>
  <si>
    <t>H82247</t>
  </si>
  <si>
    <t xml:space="preserve">DWS FIXED MATURITY PLAN - SERIES 1 </t>
  </si>
  <si>
    <t xml:space="preserve">Name of the Scheme        :DWS FIXED MATURITY PLAN - SERIES 4 </t>
  </si>
  <si>
    <t>H82839</t>
  </si>
  <si>
    <t>Zero Coupon ICICI Home Finance Company Ltd.**</t>
  </si>
  <si>
    <t>9.68% Housing Development Finance Corporation Ltd.**</t>
  </si>
  <si>
    <t>9.55% Power Finance Corporation Ltd.**</t>
  </si>
  <si>
    <t>9.32% National Bank for Agriculture and Rural Development**</t>
  </si>
  <si>
    <t>9.75% Mahindra and Mahindra Financial Services Ltd.**</t>
  </si>
  <si>
    <t xml:space="preserve">DWS FIXED MATURITY PLAN - SERIES 4 </t>
  </si>
  <si>
    <t xml:space="preserve">Name of the Scheme        :DWS FIXED MATURITY PLAN - SERIES 5 </t>
  </si>
  <si>
    <t>H82840</t>
  </si>
  <si>
    <t xml:space="preserve">DWS FIXED MATURITY PLAN - SERIES 5 </t>
  </si>
  <si>
    <t>Name of the Scheme        :DWS HYBRID FIXED TERM FUND - SERIES 5</t>
  </si>
  <si>
    <t>H82841</t>
  </si>
  <si>
    <t>10.30% Shriram Transport Finance Company Ltd.**</t>
  </si>
  <si>
    <t>DWS HYBRID FIXED TERM FUND - SERIES 5</t>
  </si>
  <si>
    <t xml:space="preserve">Name of the Scheme        :DWS FIXED TERM FUND - SERIES 91 </t>
  </si>
  <si>
    <t>H83471</t>
  </si>
  <si>
    <t>11.50% Shriram City Union Finance Ltd.**</t>
  </si>
  <si>
    <t>10.35% Kotak Mahindra Prime Ltd.**</t>
  </si>
  <si>
    <t>10.20% Mahindra and Mahindra Financial Services Ltd.**</t>
  </si>
  <si>
    <t>10.45% Shriram Transport Finance Company Ltd.**</t>
  </si>
  <si>
    <t>10.30% Tata Capital Financial Services Ltd.**</t>
  </si>
  <si>
    <t xml:space="preserve">DWS FIXED TERM FUND - SERIES 91 </t>
  </si>
  <si>
    <t>Name of the Scheme        :DWS HYBRID FIXED TERM FUND - SERIES 3</t>
  </si>
  <si>
    <t>H83472</t>
  </si>
  <si>
    <t>DWS HYBRID FIXED TERM FUND - SERIES 3</t>
  </si>
  <si>
    <t xml:space="preserve">Name of the Scheme        :DWS FIXED TERM FUND - SERIES 92 </t>
  </si>
  <si>
    <t>H84092</t>
  </si>
  <si>
    <t xml:space="preserve">DWS FIXED TERM FUND - SERIES 92 </t>
  </si>
  <si>
    <t xml:space="preserve">Name of the Scheme        :DWS FIXED TERM FUND - SERIES 93 </t>
  </si>
  <si>
    <t>H84588</t>
  </si>
  <si>
    <t>Zero Coupon Mahindra and Mahindra Financial Services Ltd.**</t>
  </si>
  <si>
    <t>9.70% LIC Housing Finance Ltd.**</t>
  </si>
  <si>
    <t>10.21% Shriram Transport Finance Company Ltd.**</t>
  </si>
  <si>
    <t>10.04% L&amp;T Finance Ltd.**</t>
  </si>
  <si>
    <t>8.40% L&amp;T Finance Ltd.**</t>
  </si>
  <si>
    <t xml:space="preserve">DWS FIXED TERM FUND - SERIES 93 </t>
  </si>
  <si>
    <t xml:space="preserve">Name of the Scheme        :DWS FIXED TERM FUND - SERIES 94 </t>
  </si>
  <si>
    <t>H84636</t>
  </si>
  <si>
    <t xml:space="preserve">DWS FIXED TERM FUND - SERIES 94 </t>
  </si>
  <si>
    <t>ISIN</t>
  </si>
  <si>
    <t>[ICRA] AA+(SO)</t>
  </si>
  <si>
    <t>UNRATED</t>
  </si>
  <si>
    <t>91 Days</t>
  </si>
  <si>
    <t>Duration</t>
  </si>
  <si>
    <t>8.75% Allahabad Bank</t>
  </si>
  <si>
    <t>8.85% Allahabad Bank</t>
  </si>
  <si>
    <t>7.50% Standard Chartered Bank</t>
  </si>
  <si>
    <t>88 Days</t>
  </si>
  <si>
    <t>8.80% Allahabad Bank</t>
  </si>
  <si>
    <t>6.50% Standard Chartered Bank</t>
  </si>
  <si>
    <t>8 Days</t>
  </si>
  <si>
    <t>8.00% Development Bank of Singapore</t>
  </si>
  <si>
    <t>(a) Net Receivables/(Payables)</t>
  </si>
  <si>
    <t>(d) Net Receivables/(Payables)</t>
  </si>
  <si>
    <t>7 Days</t>
  </si>
  <si>
    <t>8.70% The South Indian Bank Ltd.</t>
  </si>
  <si>
    <t>9.32% Housing Development Finance Corporation Ltd.**</t>
  </si>
  <si>
    <t>(b) Reverse Repo / CBLO</t>
  </si>
  <si>
    <t>(c) Net Receivables/(Payables)</t>
  </si>
  <si>
    <t>8.30% Govt.Stock 2020</t>
  </si>
  <si>
    <t>10.15% Kotak Mahindra Investments Ltd.</t>
  </si>
  <si>
    <t>Zero Coupon Shriram Transport Finance Company Ltd.</t>
  </si>
  <si>
    <t>Zero Coupon Shriram Equipment Finance Company Ltd.</t>
  </si>
  <si>
    <t>9.75% GRUH Finance Ltd.</t>
  </si>
  <si>
    <t>10.00% Jindal Power Ltd.</t>
  </si>
  <si>
    <t>9.75% Shriram Equipment Finance Company Ltd.</t>
  </si>
  <si>
    <t>9.68% Tata Sons Ltd.</t>
  </si>
  <si>
    <t>9.87% Tata Sons Ltd.</t>
  </si>
  <si>
    <t>9.66% Tata Sons Ltd.</t>
  </si>
  <si>
    <t>9.30% Steel Authority of India Ltd.</t>
  </si>
  <si>
    <t>Zero Coupon DHFL Holding Private Ltd.</t>
  </si>
  <si>
    <t>11.00% SREI Equipment Finance Private Ltd.</t>
  </si>
  <si>
    <t>8.00% Mahindra Vehicle Manufacturers Ltd.</t>
  </si>
  <si>
    <t>9.67% Tata Sons Ltd.</t>
  </si>
  <si>
    <t>9.78% Tata Sons Ltd.</t>
  </si>
  <si>
    <t>Zero Coupon Tata Housing Development Company Ltd.</t>
  </si>
  <si>
    <t>10.50% Kotak Mahindra Investments Ltd.</t>
  </si>
  <si>
    <t>11.00% JM Financial Products Ltd.</t>
  </si>
  <si>
    <t>10.55% SREI Equipment Finance Private Ltd.</t>
  </si>
  <si>
    <t>10.25% Kotak Mahindra Investments Ltd.</t>
  </si>
  <si>
    <t>9.80% GRUH Finance Ltd.</t>
  </si>
  <si>
    <t>10.20% Kotak Mahindra Investments Ltd.</t>
  </si>
  <si>
    <t>10.75% Shriram Equipment Finance Company Ltd.</t>
  </si>
  <si>
    <t>10.75% SREI Equipment Finance Private Ltd.</t>
  </si>
  <si>
    <t>10.60% ECL Finance Ltd.</t>
  </si>
  <si>
    <t>10.60% Edelweiss Financial Services Ltd.</t>
  </si>
  <si>
    <t>9.98% Tata Sons Ltd.</t>
  </si>
  <si>
    <t>Zero Coupon Cholamandalam Investment and Finance Company Ltd.</t>
  </si>
  <si>
    <t>Certificate of Deposit**</t>
  </si>
  <si>
    <t>Commercial Paper</t>
  </si>
  <si>
    <t>9.971% Kotak Mahindra Prime Ltd.**</t>
  </si>
  <si>
    <t>10.5704% Aditya Birla Finance Ltd.**</t>
  </si>
  <si>
    <t>~</t>
  </si>
  <si>
    <t>~ Indicates less than 0.01</t>
  </si>
  <si>
    <t>10.1232% Kotak Mahindra Prime Ltd.**</t>
  </si>
  <si>
    <t>Dewan Housing Finance Corporation Ltd.</t>
  </si>
  <si>
    <t>Bills Re-discounting</t>
  </si>
  <si>
    <t>INE160A16HI0</t>
  </si>
  <si>
    <t>INE476A16HL4</t>
  </si>
  <si>
    <t>INE008A16JW8</t>
  </si>
  <si>
    <t>INE649A16CE2</t>
  </si>
  <si>
    <t>INE090A16TF0</t>
  </si>
  <si>
    <t>INE565A16616</t>
  </si>
  <si>
    <t>INE112A16BF0</t>
  </si>
  <si>
    <t>INE084A16774</t>
  </si>
  <si>
    <t>INE434A16BN2</t>
  </si>
  <si>
    <t>INE238A16OD1</t>
  </si>
  <si>
    <t>INE483A16CL1</t>
  </si>
  <si>
    <t>INE705A16EY6</t>
  </si>
  <si>
    <t>INE434A16BJ0</t>
  </si>
  <si>
    <t>INE160A16HL4</t>
  </si>
  <si>
    <t>INE084A16808</t>
  </si>
  <si>
    <t>INE141A16GW3</t>
  </si>
  <si>
    <t>INE434A16BP7</t>
  </si>
  <si>
    <t>INE008A16JP2</t>
  </si>
  <si>
    <t>INE428A16GN3</t>
  </si>
  <si>
    <t>INE654A16BR6</t>
  </si>
  <si>
    <t>INE667A16AH1</t>
  </si>
  <si>
    <t>INE141A16HB5</t>
  </si>
  <si>
    <t>INE008A16JS6</t>
  </si>
  <si>
    <t>INE705A16ET6</t>
  </si>
  <si>
    <t>INE008A16JQ0</t>
  </si>
  <si>
    <t>INE476A16HF6</t>
  </si>
  <si>
    <t>INE141A16HE9</t>
  </si>
  <si>
    <t>INE660A07HX7</t>
  </si>
  <si>
    <t>INE909H07677</t>
  </si>
  <si>
    <t>INE033L07389</t>
  </si>
  <si>
    <t>INE306N07054</t>
  </si>
  <si>
    <t>INE667F07972</t>
  </si>
  <si>
    <t>INE756I07027</t>
  </si>
  <si>
    <t>INE115A07CF0</t>
  </si>
  <si>
    <t>INE750A07019</t>
  </si>
  <si>
    <t>INE001A07IE2</t>
  </si>
  <si>
    <t>INE721A07BM3</t>
  </si>
  <si>
    <t>INE916D071W7</t>
  </si>
  <si>
    <t>INE296A07252</t>
  </si>
  <si>
    <t>INE860H07193</t>
  </si>
  <si>
    <t>INE587B07TF2</t>
  </si>
  <si>
    <t>INE721A07AZ7</t>
  </si>
  <si>
    <t>INE468M07138</t>
  </si>
  <si>
    <t>INE895D08410</t>
  </si>
  <si>
    <t>INE121A07FH7</t>
  </si>
  <si>
    <t>INE975F07CC3</t>
  </si>
  <si>
    <t>INE020B07DV5</t>
  </si>
  <si>
    <t>INE134E08AX8</t>
  </si>
  <si>
    <t>INE115A07AW9</t>
  </si>
  <si>
    <t>INE667F07543</t>
  </si>
  <si>
    <t>INE774D07GE2</t>
  </si>
  <si>
    <t>INE296A07328</t>
  </si>
  <si>
    <t>INE557F09492</t>
  </si>
  <si>
    <t>INE564G07557</t>
  </si>
  <si>
    <t>INE916D074T7</t>
  </si>
  <si>
    <t>INE909H07545</t>
  </si>
  <si>
    <t>INE033L07314</t>
  </si>
  <si>
    <t>INE976I07CL6</t>
  </si>
  <si>
    <t>INE860H07102</t>
  </si>
  <si>
    <t>INE660A07IP1</t>
  </si>
  <si>
    <t>INE001A07GW8</t>
  </si>
  <si>
    <t>INE975F07CK6</t>
  </si>
  <si>
    <t>INE721A07CV2</t>
  </si>
  <si>
    <t>INE468M07112</t>
  </si>
  <si>
    <t>INE580B07257</t>
  </si>
  <si>
    <t>INE008A16JA4</t>
  </si>
  <si>
    <t>INE141A16GG6</t>
  </si>
  <si>
    <t>INE483A16CE6</t>
  </si>
  <si>
    <t>INE691A16FI8</t>
  </si>
  <si>
    <t>INE476A16FV7</t>
  </si>
  <si>
    <t>INE238A16NA9</t>
  </si>
  <si>
    <t>INE090A16SN6</t>
  </si>
  <si>
    <t>INE434A16BB7</t>
  </si>
  <si>
    <t>INE695A16DY1</t>
  </si>
  <si>
    <t>INE112A16BA1</t>
  </si>
  <si>
    <t>INE695A16DZ8</t>
  </si>
  <si>
    <t>INE084A16675</t>
  </si>
  <si>
    <t>INE237A16NZ8</t>
  </si>
  <si>
    <t>INE705A16EC2</t>
  </si>
  <si>
    <t>INE528G16OC4</t>
  </si>
  <si>
    <t>INE160A16GT9</t>
  </si>
  <si>
    <t>INE608A16DL1</t>
  </si>
  <si>
    <t>INE008A16LG7</t>
  </si>
  <si>
    <t>INE141A16HV3</t>
  </si>
  <si>
    <t>INE077A16935</t>
  </si>
  <si>
    <t>INE652A16DX4</t>
  </si>
  <si>
    <t>INE667A16AP4</t>
  </si>
  <si>
    <t>INE691A16GG0</t>
  </si>
  <si>
    <t>INE597H14726</t>
  </si>
  <si>
    <t>INE978J14393</t>
  </si>
  <si>
    <t>INE881J14AV5</t>
  </si>
  <si>
    <t>INE090A16US1</t>
  </si>
  <si>
    <t>INE523H14HZ3</t>
  </si>
  <si>
    <t>INE040A16826</t>
  </si>
  <si>
    <t>INE752E07IA0</t>
  </si>
  <si>
    <t>INE081A07175</t>
  </si>
  <si>
    <t>INE245A07168</t>
  </si>
  <si>
    <t>INE242A07181</t>
  </si>
  <si>
    <t>INE033L07439</t>
  </si>
  <si>
    <t>INE306N07310</t>
  </si>
  <si>
    <t>INE208A07323</t>
  </si>
  <si>
    <t>INE721A07AJ1</t>
  </si>
  <si>
    <t>INE916D076X4</t>
  </si>
  <si>
    <t>INE562A16BN0</t>
  </si>
  <si>
    <t>INE081A08181</t>
  </si>
  <si>
    <t>INE511C07268</t>
  </si>
  <si>
    <t>INE115A07CQ7</t>
  </si>
  <si>
    <t>INE001A07JB6</t>
  </si>
  <si>
    <t>INE909H07727</t>
  </si>
  <si>
    <t>INE976I07BJ2</t>
  </si>
  <si>
    <t>INE587B07TJ4</t>
  </si>
  <si>
    <t>INE001A07FU4</t>
  </si>
  <si>
    <t>INE722A07216</t>
  </si>
  <si>
    <t>INE115A07AF4</t>
  </si>
  <si>
    <t>INE720G08058</t>
  </si>
  <si>
    <t>INE468M07146</t>
  </si>
  <si>
    <t>IN2020120043</t>
  </si>
  <si>
    <t>INE134E14501</t>
  </si>
  <si>
    <t>INE562A16CB3</t>
  </si>
  <si>
    <t>INE202B14403</t>
  </si>
  <si>
    <t>INE975F14793</t>
  </si>
  <si>
    <t>INE958G14IF3</t>
  </si>
  <si>
    <t>INE651A16CW0</t>
  </si>
  <si>
    <t>INE705L14149</t>
  </si>
  <si>
    <t>INE112A16BD5</t>
  </si>
  <si>
    <t>INE705A16FA3</t>
  </si>
  <si>
    <t>INE121A14FT8</t>
  </si>
  <si>
    <t>INE668F14026</t>
  </si>
  <si>
    <t>INE705L14206</t>
  </si>
  <si>
    <t>INE175K14AT4</t>
  </si>
  <si>
    <t>INE523H14HR0</t>
  </si>
  <si>
    <t>INE804I14CH4</t>
  </si>
  <si>
    <t>INE532F14HS3</t>
  </si>
  <si>
    <t>INE958G14HV2</t>
  </si>
  <si>
    <t>INE008A16LH5</t>
  </si>
  <si>
    <t>INE457A16BA0</t>
  </si>
  <si>
    <t>INE001A14GK9</t>
  </si>
  <si>
    <t>INE476A16IO6</t>
  </si>
  <si>
    <t>INE514E14ED3</t>
  </si>
  <si>
    <t>INE608A16DY4</t>
  </si>
  <si>
    <t>INE651A16DI7</t>
  </si>
  <si>
    <t>INE958G14IJ5</t>
  </si>
  <si>
    <t>INE514E14EF8</t>
  </si>
  <si>
    <t>INE171A16DR7</t>
  </si>
  <si>
    <t>INE160A16GM4</t>
  </si>
  <si>
    <t>INE881J14BL4</t>
  </si>
  <si>
    <t>INE036D16CG1</t>
  </si>
  <si>
    <t>INE094A14AE0</t>
  </si>
  <si>
    <t>INE202B14528</t>
  </si>
  <si>
    <t>INE160A16IA5</t>
  </si>
  <si>
    <t>INE652A16CR8</t>
  </si>
  <si>
    <t>INE160A16GL6</t>
  </si>
  <si>
    <t>INE242A14CV5</t>
  </si>
  <si>
    <t>INE428A16HR2</t>
  </si>
  <si>
    <t>INE168A16DG6</t>
  </si>
  <si>
    <t>INE242A14CX1</t>
  </si>
  <si>
    <t>INE428A16HK7</t>
  </si>
  <si>
    <t>INE069A14BV4</t>
  </si>
  <si>
    <t>INE094A14950</t>
  </si>
  <si>
    <t>INE691A16GN6</t>
  </si>
  <si>
    <t>INE095A16GH2</t>
  </si>
  <si>
    <t>INE033L14500</t>
  </si>
  <si>
    <t>INE094A14992</t>
  </si>
  <si>
    <t>INE001A14GR4</t>
  </si>
  <si>
    <t>INE015A14021</t>
  </si>
  <si>
    <t>INE166A16FU6</t>
  </si>
  <si>
    <t>INE242A14CM4</t>
  </si>
  <si>
    <t>INE738C14032</t>
  </si>
  <si>
    <t>INE289B14269</t>
  </si>
  <si>
    <t>INE001A14GV6</t>
  </si>
  <si>
    <t>INE121H14AH9</t>
  </si>
  <si>
    <t>INE720G14437</t>
  </si>
  <si>
    <t>INE141A16HU5</t>
  </si>
  <si>
    <t>INE742E14493</t>
  </si>
  <si>
    <t>INE483A16DQ8</t>
  </si>
  <si>
    <t>INE094A14968</t>
  </si>
  <si>
    <t>INE438A14GV0</t>
  </si>
  <si>
    <t>INE705A16DA8</t>
  </si>
  <si>
    <t>INE562A16CC1</t>
  </si>
  <si>
    <t>INE166A16GD0</t>
  </si>
  <si>
    <t>INE169A14778</t>
  </si>
  <si>
    <t>INE649A16BT2</t>
  </si>
  <si>
    <t>INE476A16IQ1</t>
  </si>
  <si>
    <t>INE310I14458</t>
  </si>
  <si>
    <t>INE242A14BA1</t>
  </si>
  <si>
    <t>INE511C14GA4</t>
  </si>
  <si>
    <t>INE564G14850</t>
  </si>
  <si>
    <t>INE438A14GX6</t>
  </si>
  <si>
    <t>INE749A14AK6</t>
  </si>
  <si>
    <t>INE310I14466</t>
  </si>
  <si>
    <t>INE649A16BR6</t>
  </si>
  <si>
    <t>INE428A16HO9</t>
  </si>
  <si>
    <t>INE112A16AQ9</t>
  </si>
  <si>
    <t>INE141A16FJ2</t>
  </si>
  <si>
    <t>INE683A16930</t>
  </si>
  <si>
    <t>INE978J14443</t>
  </si>
  <si>
    <t>INE179J14463</t>
  </si>
  <si>
    <t>INE592A14284</t>
  </si>
  <si>
    <t>INE750E16AX4</t>
  </si>
  <si>
    <t>INE472A14AM1</t>
  </si>
  <si>
    <t>INE511C14FW0</t>
  </si>
  <si>
    <t>INE020B08658</t>
  </si>
  <si>
    <t>INE062A09221</t>
  </si>
  <si>
    <t>INE242A07249</t>
  </si>
  <si>
    <t>INE514E08AW3</t>
  </si>
  <si>
    <t>INE115A07BX5</t>
  </si>
  <si>
    <t>INE514E08BL4</t>
  </si>
  <si>
    <t>INE134E08DZ7</t>
  </si>
  <si>
    <t>INE043D07BP9</t>
  </si>
  <si>
    <t>INE001A07HU0</t>
  </si>
  <si>
    <t>INE261F09HE9</t>
  </si>
  <si>
    <t>INE756I07100</t>
  </si>
  <si>
    <t>INE752E07IN3</t>
  </si>
  <si>
    <t>INE261F09HK6</t>
  </si>
  <si>
    <t>INE134E08ED2</t>
  </si>
  <si>
    <t>INE261F09GG6</t>
  </si>
  <si>
    <t>INE020B08757</t>
  </si>
  <si>
    <t>INE752E07JD2</t>
  </si>
  <si>
    <t>INE001A07GH9</t>
  </si>
  <si>
    <t>INE756I07043</t>
  </si>
  <si>
    <t>INE129A07156</t>
  </si>
  <si>
    <t>INE129A07164</t>
  </si>
  <si>
    <t>INE752E07IO1</t>
  </si>
  <si>
    <t>INE020B08609</t>
  </si>
  <si>
    <t>INE001A07JC4</t>
  </si>
  <si>
    <t>INE752E07HE4</t>
  </si>
  <si>
    <t>INE053F09FX4</t>
  </si>
  <si>
    <t>INE053F09FO3</t>
  </si>
  <si>
    <t>INE053F09EM0</t>
  </si>
  <si>
    <t>INE752E07JS0</t>
  </si>
  <si>
    <t>INE134E08DP8</t>
  </si>
  <si>
    <t>INE752E07EM4</t>
  </si>
  <si>
    <t>INE134E08DT0</t>
  </si>
  <si>
    <t>INE115A07AX7</t>
  </si>
  <si>
    <t>INE752E07GF3</t>
  </si>
  <si>
    <t>INE001A07DF0</t>
  </si>
  <si>
    <t>INE053F09FW6</t>
  </si>
  <si>
    <t>INE134E08EW2</t>
  </si>
  <si>
    <t>INE001A07HD6</t>
  </si>
  <si>
    <t>INE216A07045</t>
  </si>
  <si>
    <t>INE020B08575</t>
  </si>
  <si>
    <t>INE895D08394</t>
  </si>
  <si>
    <t>INE895D08469</t>
  </si>
  <si>
    <t>INE895D08535</t>
  </si>
  <si>
    <t>INE114A07786</t>
  </si>
  <si>
    <t>INE077A16828</t>
  </si>
  <si>
    <t>INE084A16816</t>
  </si>
  <si>
    <t>INE238A16QQ8</t>
  </si>
  <si>
    <t>INE154A01025</t>
  </si>
  <si>
    <t>INE090A01013</t>
  </si>
  <si>
    <t>INE040A01026</t>
  </si>
  <si>
    <t>INE467B01029</t>
  </si>
  <si>
    <t>INE009A01021</t>
  </si>
  <si>
    <t>INE002A01018</t>
  </si>
  <si>
    <t>INE030A01027</t>
  </si>
  <si>
    <t>INE522D01027</t>
  </si>
  <si>
    <t>INE187A01017</t>
  </si>
  <si>
    <t>INE917I01010</t>
  </si>
  <si>
    <t>INE821I01014</t>
  </si>
  <si>
    <t>INE018A01030</t>
  </si>
  <si>
    <t>INE836F01026</t>
  </si>
  <si>
    <t>INE956G01038</t>
  </si>
  <si>
    <t>INE017A01032</t>
  </si>
  <si>
    <t>INE326A01037</t>
  </si>
  <si>
    <t>INE176B01026</t>
  </si>
  <si>
    <t>INE062A01012</t>
  </si>
  <si>
    <t>INE910H01017</t>
  </si>
  <si>
    <t>INE089A01023</t>
  </si>
  <si>
    <t>INE044A01036</t>
  </si>
  <si>
    <t>INE585B01010</t>
  </si>
  <si>
    <t>INE016A01026</t>
  </si>
  <si>
    <t>INE455F01025</t>
  </si>
  <si>
    <t>INE047A01013</t>
  </si>
  <si>
    <t>INE155A01022</t>
  </si>
  <si>
    <t>INE160A01014</t>
  </si>
  <si>
    <t>INE038A01020</t>
  </si>
  <si>
    <t>INE528G01019</t>
  </si>
  <si>
    <t>INE032A01015</t>
  </si>
  <si>
    <t>INE916D072I4</t>
  </si>
  <si>
    <t>INE036M07075</t>
  </si>
  <si>
    <t>INE786I15027</t>
  </si>
  <si>
    <t>INE652A16CZ1</t>
  </si>
  <si>
    <t>INE238A16OO8</t>
  </si>
  <si>
    <t>INE160A16GP7</t>
  </si>
  <si>
    <t>INE649A16BX4</t>
  </si>
  <si>
    <t>INE749A14AI0</t>
  </si>
  <si>
    <t>INE705L14107</t>
  </si>
  <si>
    <t>INE310I14425</t>
  </si>
  <si>
    <t>INE881J14BF6</t>
  </si>
  <si>
    <t>INE242A14BO2</t>
  </si>
  <si>
    <t>INE175K14824</t>
  </si>
  <si>
    <t>INE008I14144</t>
  </si>
  <si>
    <t>INE564G14876</t>
  </si>
  <si>
    <t>INE166A01011</t>
  </si>
  <si>
    <t>INE633B01018</t>
  </si>
  <si>
    <t>INE904H01010</t>
  </si>
  <si>
    <t>INE802G01018</t>
  </si>
  <si>
    <t>INE872H01019</t>
  </si>
  <si>
    <t>INE177A01018</t>
  </si>
  <si>
    <t>INE533A01012</t>
  </si>
  <si>
    <t>INE564G07474</t>
  </si>
  <si>
    <t>INE667F07527</t>
  </si>
  <si>
    <t>INE660A07GP5</t>
  </si>
  <si>
    <t>INE033L07041</t>
  </si>
  <si>
    <t>INE121A07DW1</t>
  </si>
  <si>
    <t>INE238A08252</t>
  </si>
  <si>
    <t>INE881J07CR3</t>
  </si>
  <si>
    <t>INE077A16802</t>
  </si>
  <si>
    <t>INE008A16JI7</t>
  </si>
  <si>
    <t>INE434A16BH4</t>
  </si>
  <si>
    <t>INE457A16AK1</t>
  </si>
  <si>
    <t>INE141A16GY9</t>
  </si>
  <si>
    <t>INE238A16NR3</t>
  </si>
  <si>
    <t>INE483A16CK3</t>
  </si>
  <si>
    <t>INE141A16GN2</t>
  </si>
  <si>
    <t>INE261F09HF6</t>
  </si>
  <si>
    <t>INE556F09353</t>
  </si>
  <si>
    <t>INE134E08EQ4</t>
  </si>
  <si>
    <t>INE043D07CC5</t>
  </si>
  <si>
    <t>INE735N08029</t>
  </si>
  <si>
    <t>INE001A07JG5</t>
  </si>
  <si>
    <t>INE244N07032</t>
  </si>
  <si>
    <t>INE895D08527</t>
  </si>
  <si>
    <t>INE608A16CX8</t>
  </si>
  <si>
    <t>INE084A16782</t>
  </si>
  <si>
    <t>INE238A16NW3</t>
  </si>
  <si>
    <t>INE043D07CF8</t>
  </si>
  <si>
    <t>INE001A07IK9</t>
  </si>
  <si>
    <t>INE756I07126</t>
  </si>
  <si>
    <t>INE115A07AY5</t>
  </si>
  <si>
    <t>INE895D08402</t>
  </si>
  <si>
    <t>INE608A16DR8</t>
  </si>
  <si>
    <t>INE691A16GM8</t>
  </si>
  <si>
    <t>INE090A16WA5</t>
  </si>
  <si>
    <t>INE562A16BZ4</t>
  </si>
  <si>
    <t>INE112A16CJ0</t>
  </si>
  <si>
    <t>INE160A16IE7</t>
  </si>
  <si>
    <t>INE648A16EV4</t>
  </si>
  <si>
    <t>INE141A16IF4</t>
  </si>
  <si>
    <t>INE238A16QT2</t>
  </si>
  <si>
    <t>INE528G16QU1</t>
  </si>
  <si>
    <t>INE171A16DT3</t>
  </si>
  <si>
    <t>INE871D14EI8</t>
  </si>
  <si>
    <t>INE434A16CI0</t>
  </si>
  <si>
    <t>INE166A16FZ5</t>
  </si>
  <si>
    <t>INE569N08014</t>
  </si>
  <si>
    <t>INE582L07013</t>
  </si>
  <si>
    <t>INE564G14868</t>
  </si>
  <si>
    <t>INE001A14GT0</t>
  </si>
  <si>
    <t>INE881J14AU7</t>
  </si>
  <si>
    <t>INE121A14GI9</t>
  </si>
  <si>
    <t>INE975F14785</t>
  </si>
  <si>
    <t>INE523H14IQ0</t>
  </si>
  <si>
    <t>INE587B14KH3</t>
  </si>
  <si>
    <t>INE332A14384</t>
  </si>
  <si>
    <t>INE592A14250</t>
  </si>
  <si>
    <t>INE332A14400</t>
  </si>
  <si>
    <t>INE332A14392</t>
  </si>
  <si>
    <t>INE013A14IX3</t>
  </si>
  <si>
    <t>LU0273147164</t>
  </si>
  <si>
    <t>INE695A16EQ5</t>
  </si>
  <si>
    <t>INE476A16GR3</t>
  </si>
  <si>
    <t>INE608A16CU4</t>
  </si>
  <si>
    <t>INE705A16EO7</t>
  </si>
  <si>
    <t>INE528G16OG5</t>
  </si>
  <si>
    <t>IN0020092071</t>
  </si>
  <si>
    <t>INE472A14AK5</t>
  </si>
  <si>
    <t>INE886H14350</t>
  </si>
  <si>
    <t>INE668F14042</t>
  </si>
  <si>
    <t>INE020B07FB2</t>
  </si>
  <si>
    <t>INE134E08AO7</t>
  </si>
  <si>
    <t>INE652A16CP2</t>
  </si>
  <si>
    <t>INE238A16MK0</t>
  </si>
  <si>
    <t>INE028A16383</t>
  </si>
  <si>
    <t>INE562A16AV5</t>
  </si>
  <si>
    <t>INE483A16CO5</t>
  </si>
  <si>
    <t>INE112A16BQ7</t>
  </si>
  <si>
    <t>INE608A16CP4</t>
  </si>
  <si>
    <t>INE476A16HP5</t>
  </si>
  <si>
    <t>INE077A16752</t>
  </si>
  <si>
    <t>INE705A16ED0</t>
  </si>
  <si>
    <t>INE434A16BK8</t>
  </si>
  <si>
    <t>INE090A16TD5</t>
  </si>
  <si>
    <t>INE008A16JT4</t>
  </si>
  <si>
    <t>INE238A16OE9</t>
  </si>
  <si>
    <t>INE705A16EU4</t>
  </si>
  <si>
    <t>INE115A07BE5</t>
  </si>
  <si>
    <t>INE001A07EX1</t>
  </si>
  <si>
    <t>LU0273177401</t>
  </si>
  <si>
    <t>INE667F07808</t>
  </si>
  <si>
    <t>INE511C07177</t>
  </si>
  <si>
    <t>INE564G07482</t>
  </si>
  <si>
    <t>INE916D072M6</t>
  </si>
  <si>
    <t>INE033L07025</t>
  </si>
  <si>
    <t>INE121A07DS9</t>
  </si>
  <si>
    <t>INE774D07GO1</t>
  </si>
  <si>
    <t>INE976I07963</t>
  </si>
  <si>
    <t>INE660A07EW6</t>
  </si>
  <si>
    <t>INE031A09CV2</t>
  </si>
  <si>
    <t>INE721A07CG3</t>
  </si>
  <si>
    <t>INE468M07047</t>
  </si>
  <si>
    <t>INE523H07080</t>
  </si>
  <si>
    <t>INE881J07CL6</t>
  </si>
  <si>
    <t>INE511C07201</t>
  </si>
  <si>
    <t>INE774D07GN3</t>
  </si>
  <si>
    <t>INE296A07435</t>
  </si>
  <si>
    <t>INE916D076G9</t>
  </si>
  <si>
    <t>INE053F09FT2</t>
  </si>
  <si>
    <t>INE881J07CM4</t>
  </si>
  <si>
    <t>INE483A16BX8</t>
  </si>
  <si>
    <t>INE562A16AH4</t>
  </si>
  <si>
    <t>INE141A16FU9</t>
  </si>
  <si>
    <t>INE652A16CY4</t>
  </si>
  <si>
    <t>INE695A16DK0</t>
  </si>
  <si>
    <t>INE008A16IP4</t>
  </si>
  <si>
    <t>INE476A16FK0</t>
  </si>
  <si>
    <t>INE667A16867</t>
  </si>
  <si>
    <t>INE238A16LZ0</t>
  </si>
  <si>
    <t>INE090A16RG2</t>
  </si>
  <si>
    <t>INE705A16DF7</t>
  </si>
  <si>
    <t>INE168A16DJ0</t>
  </si>
  <si>
    <t>INE296A07575</t>
  </si>
  <si>
    <t>INE722A07323</t>
  </si>
  <si>
    <t>INE909H07446</t>
  </si>
  <si>
    <t>INE033L07231</t>
  </si>
  <si>
    <t>INE976I07CC5</t>
  </si>
  <si>
    <t>INE667F07899</t>
  </si>
  <si>
    <t>INE916D078S0</t>
  </si>
  <si>
    <t>INE860H07060</t>
  </si>
  <si>
    <t>INE115A07BT3</t>
  </si>
  <si>
    <t>INE261F09HB5</t>
  </si>
  <si>
    <t>INE121A07CO0</t>
  </si>
  <si>
    <t>INE756I07050</t>
  </si>
  <si>
    <t>INE020B07EQ3</t>
  </si>
  <si>
    <t>INE468M07096</t>
  </si>
  <si>
    <t>INE975F07CG4</t>
  </si>
  <si>
    <t>INE580B07224</t>
  </si>
  <si>
    <t>INE033L07207</t>
  </si>
  <si>
    <t>INE976I07CB7</t>
  </si>
  <si>
    <t>INE121A07EK4</t>
  </si>
  <si>
    <t>INE909H07511</t>
  </si>
  <si>
    <t>INE434A16AY1</t>
  </si>
  <si>
    <t>INE008A16IU4</t>
  </si>
  <si>
    <t>INE705A16DR2</t>
  </si>
  <si>
    <t>INE565A16533</t>
  </si>
  <si>
    <t>INE649A16CB8</t>
  </si>
  <si>
    <t>INE667A16941</t>
  </si>
  <si>
    <t>INE090A16RZ2</t>
  </si>
  <si>
    <t>INE528G16NX2</t>
  </si>
  <si>
    <t>INE909H07552</t>
  </si>
  <si>
    <t>INE916D077T0</t>
  </si>
  <si>
    <t>INE667F07907</t>
  </si>
  <si>
    <t>INE033L07330</t>
  </si>
  <si>
    <t>INE071G08353</t>
  </si>
  <si>
    <t>INE296A07591</t>
  </si>
  <si>
    <t>INE976I07CN2</t>
  </si>
  <si>
    <t>INE860H07110</t>
  </si>
  <si>
    <t>INE115A07CC7</t>
  </si>
  <si>
    <t>INE001A07HW6</t>
  </si>
  <si>
    <t>INE134E08EC4</t>
  </si>
  <si>
    <t>INE261F09GN2</t>
  </si>
  <si>
    <t>INE774D07HX0</t>
  </si>
  <si>
    <t>INE975F07CL4</t>
  </si>
  <si>
    <t>INE580B07273</t>
  </si>
  <si>
    <t>INE476A16GC5</t>
  </si>
  <si>
    <t>INE434A16BF8</t>
  </si>
  <si>
    <t>INE008A16JE6</t>
  </si>
  <si>
    <t>INE160A16HE9</t>
  </si>
  <si>
    <t>INE141A16GM4</t>
  </si>
  <si>
    <t>INE428A16FW6</t>
  </si>
  <si>
    <t>INE652A16DH7</t>
  </si>
  <si>
    <t>INE649A16CD4</t>
  </si>
  <si>
    <t>INE112A16BC7</t>
  </si>
  <si>
    <t>INE238A16NL6</t>
  </si>
  <si>
    <t>INE090A16SU1</t>
  </si>
  <si>
    <t>INE721A07CH1</t>
  </si>
  <si>
    <t>INE261F09GQ5</t>
  </si>
  <si>
    <t>INE722A07232</t>
  </si>
  <si>
    <t>INE916D073L6</t>
  </si>
  <si>
    <t>INE774D07GS2</t>
  </si>
  <si>
    <t>INE721A07BL5</t>
  </si>
  <si>
    <t>INE033L07033</t>
  </si>
  <si>
    <t>INE976I07AM8</t>
  </si>
  <si>
    <t>INE976I07AP1</t>
  </si>
  <si>
    <t>INE881J07CQ5</t>
  </si>
  <si>
    <t>INE468M07013</t>
  </si>
  <si>
    <t>INE160A16GJ0</t>
  </si>
  <si>
    <t>INE652A16CO5</t>
  </si>
  <si>
    <t>INE651A16CJ7</t>
  </si>
  <si>
    <t>INE090A16QE9</t>
  </si>
  <si>
    <t>INE705A16CK9</t>
  </si>
  <si>
    <t>INE238A16KQ1</t>
  </si>
  <si>
    <t>INE528G16NB8</t>
  </si>
  <si>
    <t>INE237A16MP1</t>
  </si>
  <si>
    <t>INE168A16CX3</t>
  </si>
  <si>
    <t>INE008A16IL3</t>
  </si>
  <si>
    <t>INE683A16500</t>
  </si>
  <si>
    <t>INE705A16CN3</t>
  </si>
  <si>
    <t>INE095A16EF1</t>
  </si>
  <si>
    <t>INE649A16BP0</t>
  </si>
  <si>
    <t>INE564G07490</t>
  </si>
  <si>
    <t>INE916D070Q1</t>
  </si>
  <si>
    <t>INE296A07526</t>
  </si>
  <si>
    <t>INE667F07725</t>
  </si>
  <si>
    <t>INE976I07BK0</t>
  </si>
  <si>
    <t>INE033L07132</t>
  </si>
  <si>
    <t>INE774D07HR2</t>
  </si>
  <si>
    <t>INE909H07305</t>
  </si>
  <si>
    <t>INE115A07BR7</t>
  </si>
  <si>
    <t>INE721A07BZ5</t>
  </si>
  <si>
    <t>INE523E07616</t>
  </si>
  <si>
    <t>INE523E07475</t>
  </si>
  <si>
    <t>INE121A07EJ6</t>
  </si>
  <si>
    <t>INE860H07037</t>
  </si>
  <si>
    <t>INE468M07054</t>
  </si>
  <si>
    <t>INE881J07CW3</t>
  </si>
  <si>
    <t>INE804I07ED3</t>
  </si>
  <si>
    <t>INE532F07AL7</t>
  </si>
  <si>
    <t>INE565A16483</t>
  </si>
  <si>
    <t>INE160A16GO0</t>
  </si>
  <si>
    <t>INE434A16AP9</t>
  </si>
  <si>
    <t>INE652A16CV0</t>
  </si>
  <si>
    <t>INE141A16FP9</t>
  </si>
  <si>
    <t>INE238A16LM8</t>
  </si>
  <si>
    <t>INE090A16QY7</t>
  </si>
  <si>
    <t>INE008A16IM1</t>
  </si>
  <si>
    <t>INE649A16BW6</t>
  </si>
  <si>
    <t>INE528G16NP8</t>
  </si>
  <si>
    <t>INE237A16NE3</t>
  </si>
  <si>
    <t>9.05% State Bank of India - Perpetual Bond**</t>
  </si>
  <si>
    <t>Industry</t>
  </si>
  <si>
    <t>10.05% Axis Bank Ltd. - Perpetual Bond**</t>
  </si>
  <si>
    <t>~ Indicates ;ess than 0.01</t>
  </si>
  <si>
    <t>Name of the Scheme        :DWS TREASURY FUND - CASH PLAN</t>
  </si>
  <si>
    <t>Name of the Scheme        :DWS TREASURY FUND - INVESTMENT PLAN</t>
  </si>
  <si>
    <t>7.60% Housing And Urban Development Corporation Ltd.**</t>
  </si>
  <si>
    <t>** indicates thinly traded / non traded and illiquid Securities as defined in SEBI Regulations and Guidelines.</t>
  </si>
  <si>
    <t>8.92% Kerala SDL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</si>
</sst>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0"/>
    <numFmt numFmtId="167" formatCode="#,##0.000_);\(#,##0.000\)"/>
    <numFmt numFmtId="168" formatCode="#,##0.00000000000000"/>
    <numFmt numFmtId="169" formatCode="#,##0.00000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u val="single"/>
      <sz val="8"/>
      <color indexed="12"/>
      <name val="Verdan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u val="single"/>
      <sz val="8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3" fillId="34" borderId="10" xfId="58" applyFont="1" applyFill="1" applyBorder="1" applyAlignment="1">
      <alignment horizontal="left" vertical="top" readingOrder="1"/>
      <protection/>
    </xf>
    <xf numFmtId="165" fontId="2" fillId="34" borderId="11" xfId="44" applyNumberFormat="1" applyFill="1" applyBorder="1" applyAlignment="1">
      <alignment/>
    </xf>
    <xf numFmtId="164" fontId="2" fillId="34" borderId="11" xfId="44" applyFill="1" applyBorder="1" applyAlignment="1">
      <alignment/>
    </xf>
    <xf numFmtId="165" fontId="2" fillId="34" borderId="12" xfId="44" applyNumberFormat="1" applyFill="1" applyBorder="1" applyAlignment="1">
      <alignment/>
    </xf>
    <xf numFmtId="0" fontId="2" fillId="34" borderId="0" xfId="58" applyFill="1">
      <alignment/>
      <protection/>
    </xf>
    <xf numFmtId="0" fontId="3" fillId="34" borderId="13" xfId="58" applyFont="1" applyFill="1" applyBorder="1" applyAlignment="1">
      <alignment horizontal="left" vertical="top" readingOrder="1"/>
      <protection/>
    </xf>
    <xf numFmtId="165" fontId="2" fillId="34" borderId="0" xfId="44" applyNumberFormat="1" applyFill="1" applyBorder="1" applyAlignment="1">
      <alignment/>
    </xf>
    <xf numFmtId="164" fontId="2" fillId="34" borderId="0" xfId="44" applyFill="1" applyBorder="1" applyAlignment="1">
      <alignment/>
    </xf>
    <xf numFmtId="165" fontId="2" fillId="34" borderId="14" xfId="44" applyNumberFormat="1" applyFill="1" applyBorder="1" applyAlignment="1">
      <alignment/>
    </xf>
    <xf numFmtId="0" fontId="4" fillId="34" borderId="13" xfId="58" applyFont="1" applyFill="1" applyBorder="1">
      <alignment/>
      <protection/>
    </xf>
    <xf numFmtId="165" fontId="5" fillId="34" borderId="0" xfId="58" applyNumberFormat="1" applyFont="1" applyFill="1" applyBorder="1">
      <alignment/>
      <protection/>
    </xf>
    <xf numFmtId="0" fontId="5" fillId="34" borderId="0" xfId="58" applyFont="1" applyFill="1" applyBorder="1">
      <alignment/>
      <protection/>
    </xf>
    <xf numFmtId="165" fontId="5" fillId="34" borderId="14" xfId="58" applyNumberFormat="1" applyFont="1" applyFill="1" applyBorder="1">
      <alignment/>
      <protection/>
    </xf>
    <xf numFmtId="0" fontId="4" fillId="34" borderId="15" xfId="58" applyFont="1" applyFill="1" applyBorder="1" applyAlignment="1">
      <alignment horizontal="left" vertical="top" wrapText="1"/>
      <protection/>
    </xf>
    <xf numFmtId="164" fontId="4" fillId="34" borderId="15" xfId="44" applyFont="1" applyFill="1" applyBorder="1" applyAlignment="1">
      <alignment horizontal="right" vertical="top" wrapText="1"/>
    </xf>
    <xf numFmtId="165" fontId="4" fillId="34" borderId="15" xfId="44" applyNumberFormat="1" applyFont="1" applyFill="1" applyBorder="1" applyAlignment="1">
      <alignment horizontal="right" vertical="top" wrapText="1"/>
    </xf>
    <xf numFmtId="165" fontId="4" fillId="34" borderId="16" xfId="44" applyNumberFormat="1" applyFont="1" applyFill="1" applyBorder="1" applyAlignment="1">
      <alignment horizontal="right" vertical="top" wrapText="1"/>
    </xf>
    <xf numFmtId="0" fontId="4" fillId="34" borderId="13" xfId="58" applyFont="1" applyFill="1" applyBorder="1" applyAlignment="1">
      <alignment horizontal="left" vertical="top" wrapText="1"/>
      <protection/>
    </xf>
    <xf numFmtId="166" fontId="4" fillId="34" borderId="13" xfId="44" applyNumberFormat="1" applyFont="1" applyFill="1" applyBorder="1" applyAlignment="1">
      <alignment horizontal="right" vertical="top" wrapText="1"/>
    </xf>
    <xf numFmtId="39" fontId="4" fillId="34" borderId="13" xfId="44" applyNumberFormat="1" applyFont="1" applyFill="1" applyBorder="1" applyAlignment="1">
      <alignment horizontal="right" vertical="top" wrapText="1"/>
    </xf>
    <xf numFmtId="39" fontId="4" fillId="34" borderId="17" xfId="44" applyNumberFormat="1" applyFont="1" applyFill="1" applyBorder="1" applyAlignment="1">
      <alignment horizontal="right" vertical="top" wrapText="1"/>
    </xf>
    <xf numFmtId="0" fontId="2" fillId="34" borderId="13" xfId="58" applyFont="1" applyFill="1" applyBorder="1">
      <alignment/>
      <protection/>
    </xf>
    <xf numFmtId="166" fontId="2" fillId="34" borderId="13" xfId="58" applyNumberFormat="1" applyFont="1" applyFill="1" applyBorder="1" applyAlignment="1">
      <alignment/>
      <protection/>
    </xf>
    <xf numFmtId="39" fontId="2" fillId="34" borderId="13" xfId="58" applyNumberFormat="1" applyFont="1" applyFill="1" applyBorder="1" applyAlignment="1">
      <alignment/>
      <protection/>
    </xf>
    <xf numFmtId="39" fontId="2" fillId="34" borderId="17" xfId="58" applyNumberFormat="1" applyFont="1" applyFill="1" applyBorder="1" applyAlignment="1">
      <alignment/>
      <protection/>
    </xf>
    <xf numFmtId="0" fontId="6" fillId="34" borderId="0" xfId="58" applyFont="1" applyFill="1" applyAlignment="1">
      <alignment/>
      <protection/>
    </xf>
    <xf numFmtId="0" fontId="4" fillId="34" borderId="15" xfId="58" applyFont="1" applyFill="1" applyBorder="1">
      <alignment/>
      <protection/>
    </xf>
    <xf numFmtId="166" fontId="4" fillId="34" borderId="15" xfId="58" applyNumberFormat="1" applyFont="1" applyFill="1" applyBorder="1" applyAlignment="1">
      <alignment/>
      <protection/>
    </xf>
    <xf numFmtId="39" fontId="4" fillId="34" borderId="15" xfId="58" applyNumberFormat="1" applyFont="1" applyFill="1" applyBorder="1" applyAlignment="1">
      <alignment/>
      <protection/>
    </xf>
    <xf numFmtId="39" fontId="4" fillId="34" borderId="16" xfId="58" applyNumberFormat="1" applyFont="1" applyFill="1" applyBorder="1" applyAlignment="1">
      <alignment/>
      <protection/>
    </xf>
    <xf numFmtId="0" fontId="4" fillId="34" borderId="0" xfId="58" applyFont="1" applyFill="1">
      <alignment/>
      <protection/>
    </xf>
    <xf numFmtId="0" fontId="7" fillId="34" borderId="0" xfId="58" applyFont="1" applyFill="1" applyAlignment="1">
      <alignment/>
      <protection/>
    </xf>
    <xf numFmtId="166" fontId="2" fillId="34" borderId="13" xfId="58" applyNumberFormat="1" applyFont="1" applyFill="1" applyBorder="1">
      <alignment/>
      <protection/>
    </xf>
    <xf numFmtId="39" fontId="2" fillId="34" borderId="13" xfId="58" applyNumberFormat="1" applyFont="1" applyFill="1" applyBorder="1">
      <alignment/>
      <protection/>
    </xf>
    <xf numFmtId="39" fontId="2" fillId="34" borderId="17" xfId="58" applyNumberFormat="1" applyFont="1" applyFill="1" applyBorder="1">
      <alignment/>
      <protection/>
    </xf>
    <xf numFmtId="0" fontId="2" fillId="34" borderId="0" xfId="58" applyFont="1" applyFill="1">
      <alignment/>
      <protection/>
    </xf>
    <xf numFmtId="166" fontId="4" fillId="34" borderId="15" xfId="58" applyNumberFormat="1" applyFont="1" applyFill="1" applyBorder="1">
      <alignment/>
      <protection/>
    </xf>
    <xf numFmtId="39" fontId="4" fillId="34" borderId="15" xfId="58" applyNumberFormat="1" applyFont="1" applyFill="1" applyBorder="1">
      <alignment/>
      <protection/>
    </xf>
    <xf numFmtId="39" fontId="4" fillId="34" borderId="16" xfId="58" applyNumberFormat="1" applyFont="1" applyFill="1" applyBorder="1">
      <alignment/>
      <protection/>
    </xf>
    <xf numFmtId="166" fontId="0" fillId="34" borderId="13" xfId="44" applyNumberFormat="1" applyFont="1" applyFill="1" applyBorder="1" applyAlignment="1">
      <alignment/>
    </xf>
    <xf numFmtId="39" fontId="0" fillId="34" borderId="13" xfId="44" applyNumberFormat="1" applyFont="1" applyFill="1" applyBorder="1" applyAlignment="1">
      <alignment/>
    </xf>
    <xf numFmtId="39" fontId="0" fillId="34" borderId="17" xfId="44" applyNumberFormat="1" applyFont="1" applyFill="1" applyBorder="1" applyAlignment="1">
      <alignment/>
    </xf>
    <xf numFmtId="0" fontId="48" fillId="0" borderId="0" xfId="54" applyFont="1" applyAlignment="1" applyProtection="1">
      <alignment/>
      <protection/>
    </xf>
    <xf numFmtId="0" fontId="3" fillId="34" borderId="11" xfId="58" applyFont="1" applyFill="1" applyBorder="1" applyAlignment="1">
      <alignment horizontal="left" vertical="top" readingOrder="1"/>
      <protection/>
    </xf>
    <xf numFmtId="0" fontId="3" fillId="34" borderId="0" xfId="58" applyFont="1" applyFill="1" applyBorder="1" applyAlignment="1">
      <alignment horizontal="left" vertical="top" readingOrder="1"/>
      <protection/>
    </xf>
    <xf numFmtId="0" fontId="4" fillId="34" borderId="0" xfId="58" applyFont="1" applyFill="1" applyBorder="1">
      <alignment/>
      <protection/>
    </xf>
    <xf numFmtId="10" fontId="2" fillId="34" borderId="0" xfId="58" applyNumberFormat="1" applyFill="1">
      <alignment/>
      <protection/>
    </xf>
    <xf numFmtId="4" fontId="2" fillId="34" borderId="0" xfId="58" applyNumberFormat="1" applyFill="1">
      <alignment/>
      <protection/>
    </xf>
    <xf numFmtId="39" fontId="2" fillId="34" borderId="0" xfId="58" applyNumberFormat="1" applyFill="1">
      <alignment/>
      <protection/>
    </xf>
    <xf numFmtId="166" fontId="4" fillId="34" borderId="0" xfId="58" applyNumberFormat="1" applyFont="1" applyFill="1" applyBorder="1">
      <alignment/>
      <protection/>
    </xf>
    <xf numFmtId="39" fontId="4" fillId="34" borderId="0" xfId="58" applyNumberFormat="1" applyFont="1" applyFill="1" applyBorder="1">
      <alignment/>
      <protection/>
    </xf>
    <xf numFmtId="39" fontId="2" fillId="34" borderId="17" xfId="58" applyNumberFormat="1" applyFont="1" applyFill="1" applyBorder="1" applyAlignment="1">
      <alignment horizontal="left" indent="1"/>
      <protection/>
    </xf>
    <xf numFmtId="39" fontId="2" fillId="34" borderId="0" xfId="58" applyNumberFormat="1" applyFont="1" applyFill="1">
      <alignment/>
      <protection/>
    </xf>
    <xf numFmtId="4" fontId="2" fillId="34" borderId="0" xfId="58" applyNumberFormat="1" applyFont="1" applyFill="1">
      <alignment/>
      <protection/>
    </xf>
    <xf numFmtId="165" fontId="2" fillId="34" borderId="0" xfId="58" applyNumberForma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57421875" style="0" bestFit="1" customWidth="1"/>
    <col min="2" max="2" width="40.8515625" style="0" bestFit="1" customWidth="1"/>
  </cols>
  <sheetData>
    <row r="1" spans="1:8" ht="12.75">
      <c r="A1" s="2" t="s">
        <v>0</v>
      </c>
      <c r="B1" s="2" t="s">
        <v>1</v>
      </c>
      <c r="H1" s="57"/>
    </row>
    <row r="2" spans="1:2" ht="12.75">
      <c r="A2" s="45" t="s">
        <v>15</v>
      </c>
      <c r="B2" s="1" t="s">
        <v>33</v>
      </c>
    </row>
    <row r="3" spans="1:2" ht="12.75">
      <c r="A3" s="45" t="s">
        <v>35</v>
      </c>
      <c r="B3" s="1" t="s">
        <v>37</v>
      </c>
    </row>
    <row r="4" spans="1:2" ht="12.75">
      <c r="A4" s="45" t="s">
        <v>39</v>
      </c>
      <c r="B4" s="1" t="s">
        <v>43</v>
      </c>
    </row>
    <row r="5" spans="1:2" ht="12.75">
      <c r="A5" s="45" t="s">
        <v>49</v>
      </c>
      <c r="B5" s="1" t="s">
        <v>72</v>
      </c>
    </row>
    <row r="6" spans="1:2" ht="12.75">
      <c r="A6" s="45" t="s">
        <v>75</v>
      </c>
      <c r="B6" s="1" t="s">
        <v>87</v>
      </c>
    </row>
    <row r="7" spans="1:2" ht="12.75">
      <c r="A7" s="45" t="s">
        <v>89</v>
      </c>
      <c r="B7" s="1" t="s">
        <v>94</v>
      </c>
    </row>
    <row r="8" spans="1:2" ht="12.75">
      <c r="A8" s="45" t="s">
        <v>97</v>
      </c>
      <c r="B8" s="1" t="s">
        <v>106</v>
      </c>
    </row>
    <row r="9" spans="1:2" ht="12.75">
      <c r="A9" s="45" t="s">
        <v>109</v>
      </c>
      <c r="B9" s="1" t="s">
        <v>115</v>
      </c>
    </row>
    <row r="10" spans="1:2" ht="12.75">
      <c r="A10" s="45" t="s">
        <v>117</v>
      </c>
      <c r="B10" s="1" t="s">
        <v>119</v>
      </c>
    </row>
    <row r="11" spans="1:2" ht="12.75">
      <c r="A11" s="45" t="s">
        <v>122</v>
      </c>
      <c r="B11" s="1" t="s">
        <v>144</v>
      </c>
    </row>
    <row r="12" spans="1:2" ht="12.75">
      <c r="A12" s="45" t="s">
        <v>146</v>
      </c>
      <c r="B12" s="1" t="s">
        <v>180</v>
      </c>
    </row>
    <row r="13" spans="1:2" ht="12.75">
      <c r="A13" s="45" t="s">
        <v>183</v>
      </c>
      <c r="B13" s="1" t="s">
        <v>218</v>
      </c>
    </row>
    <row r="14" spans="1:2" ht="12.75">
      <c r="A14" s="45" t="s">
        <v>224</v>
      </c>
      <c r="B14" s="1" t="s">
        <v>268</v>
      </c>
    </row>
    <row r="15" spans="1:2" ht="12.75">
      <c r="A15" s="45" t="s">
        <v>271</v>
      </c>
      <c r="B15" s="1" t="s">
        <v>276</v>
      </c>
    </row>
    <row r="16" spans="1:2" ht="12.75">
      <c r="A16" s="45" t="s">
        <v>278</v>
      </c>
      <c r="B16" s="1" t="s">
        <v>286</v>
      </c>
    </row>
    <row r="17" spans="1:2" ht="12.75">
      <c r="A17" s="45" t="s">
        <v>289</v>
      </c>
      <c r="B17" s="1" t="s">
        <v>296</v>
      </c>
    </row>
    <row r="18" spans="1:2" ht="12.75">
      <c r="A18" s="45" t="s">
        <v>298</v>
      </c>
      <c r="B18" s="1" t="s">
        <v>299</v>
      </c>
    </row>
    <row r="19" spans="1:2" ht="12.75">
      <c r="A19" s="45" t="s">
        <v>301</v>
      </c>
      <c r="B19" s="1" t="s">
        <v>307</v>
      </c>
    </row>
    <row r="20" spans="1:2" ht="12.75">
      <c r="A20" s="45" t="s">
        <v>309</v>
      </c>
      <c r="B20" s="1" t="s">
        <v>310</v>
      </c>
    </row>
    <row r="21" spans="1:2" ht="12.75">
      <c r="A21" s="45" t="s">
        <v>312</v>
      </c>
      <c r="B21" s="1" t="s">
        <v>313</v>
      </c>
    </row>
    <row r="22" spans="1:2" ht="12.75">
      <c r="A22" s="45" t="s">
        <v>315</v>
      </c>
      <c r="B22" s="1" t="s">
        <v>316</v>
      </c>
    </row>
    <row r="23" spans="1:2" ht="12.75">
      <c r="A23" s="45" t="s">
        <v>319</v>
      </c>
      <c r="B23" s="1" t="s">
        <v>325</v>
      </c>
    </row>
    <row r="24" spans="1:2" ht="12.75">
      <c r="A24" s="45" t="s">
        <v>328</v>
      </c>
      <c r="B24" s="1" t="s">
        <v>332</v>
      </c>
    </row>
    <row r="25" spans="1:2" ht="12.75">
      <c r="A25" s="45" t="s">
        <v>336</v>
      </c>
      <c r="B25" s="1" t="s">
        <v>337</v>
      </c>
    </row>
    <row r="26" spans="1:2" ht="12.75">
      <c r="A26" s="45" t="s">
        <v>339</v>
      </c>
      <c r="B26" s="1" t="s">
        <v>340</v>
      </c>
    </row>
    <row r="27" spans="1:2" ht="12.75">
      <c r="A27" s="45" t="s">
        <v>342</v>
      </c>
      <c r="B27" s="1" t="s">
        <v>343</v>
      </c>
    </row>
    <row r="28" spans="1:2" ht="12.75">
      <c r="A28" s="45" t="s">
        <v>344</v>
      </c>
      <c r="B28" s="1" t="s">
        <v>347</v>
      </c>
    </row>
    <row r="29" spans="1:2" ht="12.75">
      <c r="A29" s="45" t="s">
        <v>349</v>
      </c>
      <c r="B29" s="1" t="s">
        <v>352</v>
      </c>
    </row>
    <row r="30" spans="1:2" ht="12.75">
      <c r="A30" s="45" t="s">
        <v>354</v>
      </c>
      <c r="B30" s="1" t="s">
        <v>356</v>
      </c>
    </row>
    <row r="31" spans="1:2" ht="12.75">
      <c r="A31" s="45" t="s">
        <v>359</v>
      </c>
      <c r="B31" s="1" t="s">
        <v>360</v>
      </c>
    </row>
    <row r="32" spans="1:2" ht="12.75">
      <c r="A32" s="45" t="s">
        <v>362</v>
      </c>
      <c r="B32" s="1" t="s">
        <v>372</v>
      </c>
    </row>
    <row r="33" spans="1:2" ht="12.75">
      <c r="A33" s="45" t="s">
        <v>374</v>
      </c>
      <c r="B33" s="1" t="s">
        <v>378</v>
      </c>
    </row>
    <row r="34" spans="1:2" ht="12.75">
      <c r="A34" s="45" t="s">
        <v>380</v>
      </c>
      <c r="B34" s="1" t="s">
        <v>381</v>
      </c>
    </row>
    <row r="35" spans="1:2" ht="12.75">
      <c r="A35" s="45" t="s">
        <v>384</v>
      </c>
      <c r="B35" s="1" t="s">
        <v>391</v>
      </c>
    </row>
    <row r="36" spans="1:2" ht="12.75">
      <c r="A36" s="45" t="s">
        <v>393</v>
      </c>
      <c r="B36" s="1" t="s">
        <v>394</v>
      </c>
    </row>
    <row r="37" spans="1:2" ht="12.75">
      <c r="A37" s="45" t="s">
        <v>396</v>
      </c>
      <c r="B37" s="1" t="s">
        <v>397</v>
      </c>
    </row>
    <row r="38" spans="1:2" ht="12.75">
      <c r="A38" s="45" t="s">
        <v>399</v>
      </c>
      <c r="B38" s="1" t="s">
        <v>405</v>
      </c>
    </row>
    <row r="39" spans="1:2" ht="12.75">
      <c r="A39" s="45" t="s">
        <v>407</v>
      </c>
      <c r="B39" s="1" t="s">
        <v>408</v>
      </c>
    </row>
    <row r="40" spans="1:2" ht="12.75">
      <c r="A40" s="45" t="s">
        <v>410</v>
      </c>
      <c r="B40" s="1" t="s">
        <v>412</v>
      </c>
    </row>
    <row r="41" spans="1:2" ht="12.75">
      <c r="A41" s="45" t="s">
        <v>414</v>
      </c>
      <c r="B41" s="1" t="s">
        <v>420</v>
      </c>
    </row>
    <row r="42" spans="1:2" ht="12.75">
      <c r="A42" s="45" t="s">
        <v>422</v>
      </c>
      <c r="B42" s="1" t="s">
        <v>423</v>
      </c>
    </row>
    <row r="43" spans="1:2" ht="12.75">
      <c r="A43" s="45" t="s">
        <v>425</v>
      </c>
      <c r="B43" s="1" t="s">
        <v>426</v>
      </c>
    </row>
    <row r="44" spans="1:2" ht="12.75">
      <c r="A44" s="45" t="s">
        <v>428</v>
      </c>
      <c r="B44" s="1" t="s">
        <v>434</v>
      </c>
    </row>
    <row r="45" spans="1:2" ht="12.75">
      <c r="A45" s="45" t="s">
        <v>436</v>
      </c>
      <c r="B45" s="1" t="s">
        <v>437</v>
      </c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</sheetData>
  <sheetProtection/>
  <hyperlinks>
    <hyperlink ref="A2" location="H00177!A1" display="H00177"/>
    <hyperlink ref="A3" location="H00178!A1" display="H00178"/>
    <hyperlink ref="A4" location="H00195!A1" display="H00195"/>
    <hyperlink ref="A5" location="H00753!A1" display="H00753"/>
    <hyperlink ref="A6" location="H14278!A1" display="H14278"/>
    <hyperlink ref="A7" location="H14348!A1" display="H14348"/>
    <hyperlink ref="A8" location="H16890!A1" display="H16890"/>
    <hyperlink ref="A9" location="H17294!A1" display="H17294"/>
    <hyperlink ref="A10" location="H20362!A1" display="H20362"/>
    <hyperlink ref="A11" location="H28941!A1" display="H28941"/>
    <hyperlink ref="A12" location="H28942!A1" display="H28942"/>
    <hyperlink ref="A13" location="H28943!A1" display="H28943"/>
    <hyperlink ref="A14" location="H28944!A1" display="H28944"/>
    <hyperlink ref="A15" location="H30954!A1" display="H30954"/>
    <hyperlink ref="A16" location="H32737!A1" display="H32737"/>
    <hyperlink ref="A17" location="H32738!A1" display="H32738"/>
    <hyperlink ref="A18" location="H36042!A1" display="H36042"/>
    <hyperlink ref="A19" location="H40089!A1" display="H40089"/>
    <hyperlink ref="A20" location="H40307!A1" display="H40307"/>
    <hyperlink ref="A21" location="H40308!A1" display="H40308"/>
    <hyperlink ref="A22" location="H40587!A1" display="H40587"/>
    <hyperlink ref="A23" location="H40653!A1" display="H40653"/>
    <hyperlink ref="A24" location="H45302!A1" display="H45302"/>
    <hyperlink ref="A25" location="H47928!A1" display="H47928"/>
    <hyperlink ref="A26" location="H51795!A1" display="H51795"/>
    <hyperlink ref="A27" location="H56013!A1" display="H56013"/>
    <hyperlink ref="A28" location="H59847!A1" display="H59847"/>
    <hyperlink ref="A29" location="H59927!A1" display="H59927"/>
    <hyperlink ref="A30" location="H60601!A1" display="H60601"/>
    <hyperlink ref="A31" location="H72915!A1" display="H72915"/>
    <hyperlink ref="A32" location="H75100!A1" display="H75100"/>
    <hyperlink ref="A33" location="H77736!A1" display="H77736"/>
    <hyperlink ref="A34" location="H80283!A1" display="H80283"/>
    <hyperlink ref="A35" location="H81152!A1" display="H81152"/>
    <hyperlink ref="A36" location="H81153!A1" display="H81153"/>
    <hyperlink ref="A37" location="H82247!A1" display="H82247"/>
    <hyperlink ref="A38" location="H82839!A1" display="H82839"/>
    <hyperlink ref="A39" location="H82840!A1" display="H82840"/>
    <hyperlink ref="A40" location="H82841!A1" display="H82841"/>
    <hyperlink ref="A41" location="H83471!A1" display="H83471"/>
    <hyperlink ref="A42" location="H83472!A1" display="H83472"/>
    <hyperlink ref="A43" location="H84092!A1" display="H84092"/>
    <hyperlink ref="A44" location="H84588!A1" display="H84588"/>
    <hyperlink ref="A45" location="H84636!A1" display="H8463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7" bestFit="1" customWidth="1"/>
    <col min="2" max="2" width="16.574218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116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18</v>
      </c>
      <c r="B8" s="24" t="s">
        <v>578</v>
      </c>
      <c r="C8" s="24" t="s">
        <v>17</v>
      </c>
      <c r="D8" s="25">
        <v>1.7</v>
      </c>
      <c r="E8" s="26">
        <v>1603.015374</v>
      </c>
      <c r="F8" s="27">
        <v>11.356382950546195</v>
      </c>
      <c r="M8" s="28"/>
      <c r="N8" s="28"/>
      <c r="O8" s="28"/>
    </row>
    <row r="9" spans="1:15" ht="12.75">
      <c r="A9" s="24" t="s">
        <v>36</v>
      </c>
      <c r="B9" s="24" t="s">
        <v>579</v>
      </c>
      <c r="C9" s="24" t="s">
        <v>17</v>
      </c>
      <c r="D9" s="25">
        <v>1.7</v>
      </c>
      <c r="E9" s="26">
        <v>1602.6568202</v>
      </c>
      <c r="F9" s="27">
        <v>11.353842816292202</v>
      </c>
      <c r="M9" s="28"/>
      <c r="N9" s="28"/>
      <c r="O9" s="28"/>
    </row>
    <row r="10" spans="1:15" ht="12.75">
      <c r="A10" s="24" t="s">
        <v>98</v>
      </c>
      <c r="B10" s="24" t="s">
        <v>580</v>
      </c>
      <c r="C10" s="24" t="s">
        <v>17</v>
      </c>
      <c r="D10" s="25">
        <v>1.7</v>
      </c>
      <c r="E10" s="26">
        <v>1601.582121</v>
      </c>
      <c r="F10" s="27">
        <v>11.346229230128401</v>
      </c>
      <c r="M10" s="28"/>
      <c r="N10" s="28"/>
      <c r="O10" s="28"/>
    </row>
    <row r="11" spans="1:15" ht="12.75">
      <c r="A11" s="24" t="s">
        <v>99</v>
      </c>
      <c r="B11" s="24" t="s">
        <v>581</v>
      </c>
      <c r="C11" s="24" t="s">
        <v>20</v>
      </c>
      <c r="D11" s="25">
        <v>1.7</v>
      </c>
      <c r="E11" s="26">
        <v>1601.582121</v>
      </c>
      <c r="F11" s="27">
        <v>11.346229230128401</v>
      </c>
      <c r="M11" s="28"/>
      <c r="N11" s="28"/>
      <c r="O11" s="28"/>
    </row>
    <row r="12" spans="1:15" ht="12.75">
      <c r="A12" s="24" t="s">
        <v>42</v>
      </c>
      <c r="B12" s="24" t="s">
        <v>582</v>
      </c>
      <c r="C12" s="24" t="s">
        <v>14</v>
      </c>
      <c r="D12" s="25">
        <v>1.7</v>
      </c>
      <c r="E12" s="26">
        <v>1601.582121</v>
      </c>
      <c r="F12" s="27">
        <v>11.346229230128401</v>
      </c>
      <c r="M12" s="28"/>
      <c r="N12" s="28"/>
      <c r="O12" s="28"/>
    </row>
    <row r="13" spans="1:15" ht="12.75">
      <c r="A13" s="24" t="s">
        <v>90</v>
      </c>
      <c r="B13" s="24" t="s">
        <v>583</v>
      </c>
      <c r="C13" s="24" t="s">
        <v>17</v>
      </c>
      <c r="D13" s="25">
        <v>1.7</v>
      </c>
      <c r="E13" s="26">
        <v>1601.582121</v>
      </c>
      <c r="F13" s="27">
        <v>11.346229230128401</v>
      </c>
      <c r="M13" s="28"/>
      <c r="N13" s="28"/>
      <c r="O13" s="28"/>
    </row>
    <row r="14" spans="1:15" ht="12.75">
      <c r="A14" s="24" t="s">
        <v>96</v>
      </c>
      <c r="B14" s="24" t="s">
        <v>577</v>
      </c>
      <c r="C14" s="24" t="s">
        <v>20</v>
      </c>
      <c r="D14" s="25">
        <v>1.6</v>
      </c>
      <c r="E14" s="26">
        <v>1507.0345488</v>
      </c>
      <c r="F14" s="27">
        <v>10.676417540008194</v>
      </c>
      <c r="M14" s="28"/>
      <c r="N14" s="28"/>
      <c r="O14" s="28"/>
    </row>
    <row r="15" spans="1:15" ht="12.75">
      <c r="A15" s="24" t="s">
        <v>21</v>
      </c>
      <c r="B15" s="24" t="s">
        <v>587</v>
      </c>
      <c r="C15" s="24" t="s">
        <v>14</v>
      </c>
      <c r="D15" s="25">
        <v>1.3</v>
      </c>
      <c r="E15" s="26">
        <v>1225.835286</v>
      </c>
      <c r="F15" s="27">
        <v>8.684292844535324</v>
      </c>
      <c r="M15" s="28"/>
      <c r="N15" s="28"/>
      <c r="O15" s="28"/>
    </row>
    <row r="16" spans="1:15" ht="12.75">
      <c r="A16" s="24" t="s">
        <v>104</v>
      </c>
      <c r="B16" s="24" t="s">
        <v>589</v>
      </c>
      <c r="C16" s="24" t="s">
        <v>105</v>
      </c>
      <c r="D16" s="25">
        <v>1.3</v>
      </c>
      <c r="E16" s="26">
        <v>1224.3055292</v>
      </c>
      <c r="F16" s="27">
        <v>8.673455453750574</v>
      </c>
      <c r="M16" s="28"/>
      <c r="N16" s="28"/>
      <c r="O16" s="28"/>
    </row>
    <row r="17" spans="1:15" ht="12.75">
      <c r="A17" s="24" t="s">
        <v>118</v>
      </c>
      <c r="B17" s="24" t="s">
        <v>599</v>
      </c>
      <c r="C17" s="24" t="s">
        <v>105</v>
      </c>
      <c r="D17" s="25">
        <v>0.5</v>
      </c>
      <c r="E17" s="26">
        <v>471.36965299999997</v>
      </c>
      <c r="F17" s="27">
        <v>3.339365534203589</v>
      </c>
      <c r="M17" s="28"/>
      <c r="N17" s="28"/>
      <c r="O17" s="28"/>
    </row>
    <row r="18" spans="1:15" s="33" customFormat="1" ht="12.75">
      <c r="A18" s="29" t="s">
        <v>29</v>
      </c>
      <c r="B18" s="29"/>
      <c r="C18" s="29"/>
      <c r="D18" s="30"/>
      <c r="E18" s="31">
        <f>SUM(E7:E17)</f>
        <v>14040.545695199997</v>
      </c>
      <c r="F18" s="32">
        <f>SUM(F7:F17)+0.01</f>
        <v>99.47867405984968</v>
      </c>
      <c r="M18" s="34"/>
      <c r="N18" s="34"/>
      <c r="O18" s="34"/>
    </row>
    <row r="19" spans="1:15" ht="12.75">
      <c r="A19" s="24" t="s">
        <v>30</v>
      </c>
      <c r="B19" s="24"/>
      <c r="C19" s="24"/>
      <c r="D19" s="25"/>
      <c r="E19" s="26">
        <v>69.9540459</v>
      </c>
      <c r="F19" s="27">
        <v>0.49558160643098476</v>
      </c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SUM(E19:E19)</f>
        <v>69.9540459</v>
      </c>
      <c r="F20" s="32">
        <f>SUM(F19:F19)</f>
        <v>0.49558160643098476</v>
      </c>
      <c r="M20" s="34"/>
      <c r="N20" s="34"/>
      <c r="O20" s="34"/>
    </row>
    <row r="21" spans="1:6" s="38" customFormat="1" ht="12.75">
      <c r="A21" s="24" t="s">
        <v>31</v>
      </c>
      <c r="B21" s="24"/>
      <c r="C21" s="24"/>
      <c r="D21" s="35"/>
      <c r="E21" s="36">
        <v>5.0455076000022885</v>
      </c>
      <c r="F21" s="37">
        <v>0.02</v>
      </c>
    </row>
    <row r="22" spans="1:6" s="33" customFormat="1" ht="12.75">
      <c r="A22" s="29" t="s">
        <v>32</v>
      </c>
      <c r="B22" s="29"/>
      <c r="C22" s="29"/>
      <c r="D22" s="39"/>
      <c r="E22" s="40">
        <v>14115.545248699998</v>
      </c>
      <c r="F22" s="41">
        <v>100</v>
      </c>
    </row>
    <row r="23" ht="12.75">
      <c r="A2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7" bestFit="1" customWidth="1"/>
    <col min="2" max="2" width="19.2812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120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121</v>
      </c>
      <c r="B8" s="24" t="s">
        <v>600</v>
      </c>
      <c r="C8" s="24" t="s">
        <v>56</v>
      </c>
      <c r="D8" s="25">
        <v>0.395</v>
      </c>
      <c r="E8" s="26">
        <v>3419.812136775</v>
      </c>
      <c r="F8" s="27">
        <v>3.836752067671438</v>
      </c>
      <c r="M8" s="28"/>
      <c r="N8" s="28"/>
      <c r="O8" s="28"/>
    </row>
    <row r="9" spans="1:15" ht="12.75">
      <c r="A9" s="24" t="s">
        <v>123</v>
      </c>
      <c r="B9" s="24" t="s">
        <v>601</v>
      </c>
      <c r="C9" s="24" t="s">
        <v>56</v>
      </c>
      <c r="D9" s="25">
        <v>0.3</v>
      </c>
      <c r="E9" s="26">
        <v>3001.6953695999996</v>
      </c>
      <c r="F9" s="27">
        <v>3.3676589400882353</v>
      </c>
      <c r="M9" s="28"/>
      <c r="N9" s="28"/>
      <c r="O9" s="28"/>
    </row>
    <row r="10" spans="1:15" ht="12.75">
      <c r="A10" s="24" t="s">
        <v>124</v>
      </c>
      <c r="B10" s="24" t="s">
        <v>602</v>
      </c>
      <c r="C10" s="24" t="s">
        <v>60</v>
      </c>
      <c r="D10" s="25">
        <v>0.25</v>
      </c>
      <c r="E10" s="26">
        <v>2530.29462275</v>
      </c>
      <c r="F10" s="27">
        <v>2.838785505571387</v>
      </c>
      <c r="M10" s="28"/>
      <c r="N10" s="28"/>
      <c r="O10" s="28"/>
    </row>
    <row r="11" spans="1:15" ht="12.75">
      <c r="A11" s="24" t="s">
        <v>125</v>
      </c>
      <c r="B11" s="24" t="s">
        <v>603</v>
      </c>
      <c r="C11" s="24" t="s">
        <v>60</v>
      </c>
      <c r="D11" s="25">
        <v>0.25</v>
      </c>
      <c r="E11" s="26">
        <v>2521.5549094999997</v>
      </c>
      <c r="F11" s="27">
        <v>2.828980255592242</v>
      </c>
      <c r="M11" s="28"/>
      <c r="N11" s="28"/>
      <c r="O11" s="28"/>
    </row>
    <row r="12" spans="1:15" ht="12.75">
      <c r="A12" s="24" t="s">
        <v>126</v>
      </c>
      <c r="B12" s="24" t="s">
        <v>604</v>
      </c>
      <c r="C12" s="24" t="s">
        <v>51</v>
      </c>
      <c r="D12" s="25">
        <v>0.25</v>
      </c>
      <c r="E12" s="26">
        <v>2512.93382725</v>
      </c>
      <c r="F12" s="27">
        <v>2.819308099980956</v>
      </c>
      <c r="M12" s="28"/>
      <c r="N12" s="28"/>
      <c r="O12" s="28"/>
    </row>
    <row r="13" spans="1:15" ht="12.75">
      <c r="A13" s="24" t="s">
        <v>127</v>
      </c>
      <c r="B13" s="24" t="s">
        <v>605</v>
      </c>
      <c r="C13" s="24" t="s">
        <v>56</v>
      </c>
      <c r="D13" s="25">
        <v>0.25</v>
      </c>
      <c r="E13" s="26">
        <v>2502.41918325</v>
      </c>
      <c r="F13" s="27">
        <v>2.807511521544962</v>
      </c>
      <c r="M13" s="28"/>
      <c r="N13" s="28"/>
      <c r="O13" s="28"/>
    </row>
    <row r="14" spans="1:15" ht="12.75">
      <c r="A14" s="24" t="s">
        <v>67</v>
      </c>
      <c r="B14" s="24" t="s">
        <v>606</v>
      </c>
      <c r="C14" s="24" t="s">
        <v>60</v>
      </c>
      <c r="D14" s="25">
        <v>0.25</v>
      </c>
      <c r="E14" s="26">
        <v>2494.7782119999997</v>
      </c>
      <c r="F14" s="27">
        <v>2.7989389710451262</v>
      </c>
      <c r="M14" s="28"/>
      <c r="N14" s="28"/>
      <c r="O14" s="28"/>
    </row>
    <row r="15" spans="1:15" ht="12.75">
      <c r="A15" s="24" t="s">
        <v>86</v>
      </c>
      <c r="B15" s="24" t="s">
        <v>607</v>
      </c>
      <c r="C15" s="24" t="s">
        <v>60</v>
      </c>
      <c r="D15" s="25">
        <v>2000</v>
      </c>
      <c r="E15" s="26">
        <v>2350.312</v>
      </c>
      <c r="F15" s="27">
        <v>2.6368595890699615</v>
      </c>
      <c r="M15" s="28"/>
      <c r="N15" s="28"/>
      <c r="O15" s="28"/>
    </row>
    <row r="16" spans="1:15" ht="12.75">
      <c r="A16" s="24" t="s">
        <v>64</v>
      </c>
      <c r="B16" s="24" t="s">
        <v>532</v>
      </c>
      <c r="C16" s="24" t="s">
        <v>56</v>
      </c>
      <c r="D16" s="25">
        <v>0.2</v>
      </c>
      <c r="E16" s="26">
        <v>2006.7331132</v>
      </c>
      <c r="F16" s="27">
        <v>2.25139192253864</v>
      </c>
      <c r="M16" s="28"/>
      <c r="N16" s="28"/>
      <c r="O16" s="28"/>
    </row>
    <row r="17" spans="1:15" ht="12.75">
      <c r="A17" s="24" t="s">
        <v>128</v>
      </c>
      <c r="B17" s="24" t="s">
        <v>608</v>
      </c>
      <c r="C17" s="24" t="s">
        <v>51</v>
      </c>
      <c r="D17" s="25">
        <v>134</v>
      </c>
      <c r="E17" s="26">
        <v>1365.14443</v>
      </c>
      <c r="F17" s="27">
        <v>1.5315814158762524</v>
      </c>
      <c r="M17" s="28"/>
      <c r="N17" s="28"/>
      <c r="O17" s="28"/>
    </row>
    <row r="18" spans="1:15" ht="12.75">
      <c r="A18" s="24" t="s">
        <v>129</v>
      </c>
      <c r="B18" s="24" t="s">
        <v>609</v>
      </c>
      <c r="C18" s="24" t="s">
        <v>60</v>
      </c>
      <c r="D18" s="25">
        <v>0.1</v>
      </c>
      <c r="E18" s="26">
        <v>1001.220418</v>
      </c>
      <c r="F18" s="27">
        <v>1.1232881676883473</v>
      </c>
      <c r="M18" s="28"/>
      <c r="N18" s="28"/>
      <c r="O18" s="28"/>
    </row>
    <row r="19" spans="1:15" s="33" customFormat="1" ht="12.75">
      <c r="A19" s="29" t="s">
        <v>29</v>
      </c>
      <c r="B19" s="29"/>
      <c r="C19" s="29"/>
      <c r="D19" s="30"/>
      <c r="E19" s="31">
        <f>SUM(E7:E18)-0.02</f>
        <v>25706.878222325</v>
      </c>
      <c r="F19" s="32">
        <f>SUM(F7:F18)+0.01</f>
        <v>28.85105645666755</v>
      </c>
      <c r="M19" s="34"/>
      <c r="N19" s="34"/>
      <c r="O19" s="34"/>
    </row>
    <row r="20" spans="1:15" ht="12.75">
      <c r="A20" s="12" t="s">
        <v>70</v>
      </c>
      <c r="B20" s="12"/>
      <c r="C20" s="24"/>
      <c r="D20" s="25"/>
      <c r="E20" s="26"/>
      <c r="F20" s="27"/>
      <c r="M20" s="28"/>
      <c r="N20" s="28"/>
      <c r="O20" s="28"/>
    </row>
    <row r="21" spans="1:15" ht="12.75">
      <c r="A21" s="24" t="s">
        <v>463</v>
      </c>
      <c r="B21" s="24" t="s">
        <v>610</v>
      </c>
      <c r="C21" s="24" t="s">
        <v>66</v>
      </c>
      <c r="D21" s="25">
        <v>0.3</v>
      </c>
      <c r="E21" s="26">
        <v>3003.0156168</v>
      </c>
      <c r="F21" s="27">
        <v>3.3691401504506313</v>
      </c>
      <c r="M21" s="28"/>
      <c r="N21" s="28"/>
      <c r="O21" s="28"/>
    </row>
    <row r="22" spans="1:15" ht="12.75">
      <c r="A22" s="24" t="s">
        <v>464</v>
      </c>
      <c r="B22" s="24" t="s">
        <v>611</v>
      </c>
      <c r="C22" s="24" t="s">
        <v>69</v>
      </c>
      <c r="D22" s="25">
        <v>0.25</v>
      </c>
      <c r="E22" s="26">
        <v>2499.8325</v>
      </c>
      <c r="F22" s="27">
        <v>2.8046094725694863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SUM(E20:E22)</f>
        <v>5502.8481168</v>
      </c>
      <c r="F23" s="32">
        <f>SUM(F20:F22)</f>
        <v>6.173749623020118</v>
      </c>
      <c r="M23" s="34"/>
      <c r="N23" s="34"/>
      <c r="O23" s="34"/>
    </row>
    <row r="24" spans="1:15" ht="12.75">
      <c r="A24" s="12" t="s">
        <v>130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131</v>
      </c>
      <c r="B25" s="24" t="s">
        <v>612</v>
      </c>
      <c r="C25" s="24" t="s">
        <v>132</v>
      </c>
      <c r="D25" s="25">
        <v>2960</v>
      </c>
      <c r="E25" s="26">
        <v>2976.27704</v>
      </c>
      <c r="F25" s="27">
        <v>3.339141634239523</v>
      </c>
      <c r="M25" s="28"/>
      <c r="N25" s="28"/>
      <c r="O25" s="28"/>
    </row>
    <row r="26" spans="1:15" s="33" customFormat="1" ht="12.75">
      <c r="A26" s="29" t="s">
        <v>29</v>
      </c>
      <c r="B26" s="29"/>
      <c r="C26" s="29"/>
      <c r="D26" s="30"/>
      <c r="E26" s="31">
        <f>SUM(E24:E25)</f>
        <v>2976.27704</v>
      </c>
      <c r="F26" s="32">
        <f>SUM(F24:F25)</f>
        <v>3.339141634239523</v>
      </c>
      <c r="M26" s="34"/>
      <c r="N26" s="34"/>
      <c r="O26" s="34"/>
    </row>
    <row r="27" spans="1:15" ht="12.75">
      <c r="A27" s="12" t="s">
        <v>11</v>
      </c>
      <c r="B27" s="12"/>
      <c r="C27" s="24"/>
      <c r="D27" s="25"/>
      <c r="E27" s="26"/>
      <c r="F27" s="27"/>
      <c r="M27" s="28"/>
      <c r="N27" s="28"/>
      <c r="O27" s="28"/>
    </row>
    <row r="28" spans="1:15" ht="12.75">
      <c r="A28" s="12" t="s">
        <v>12</v>
      </c>
      <c r="B28" s="12"/>
      <c r="C28" s="24"/>
      <c r="D28" s="25"/>
      <c r="E28" s="26"/>
      <c r="F28" s="27"/>
      <c r="M28" s="28"/>
      <c r="N28" s="28"/>
      <c r="O28" s="28"/>
    </row>
    <row r="29" spans="1:15" ht="12.75">
      <c r="A29" s="24" t="s">
        <v>133</v>
      </c>
      <c r="B29" s="24" t="s">
        <v>613</v>
      </c>
      <c r="C29" s="24" t="s">
        <v>17</v>
      </c>
      <c r="D29" s="25">
        <v>1.5</v>
      </c>
      <c r="E29" s="26">
        <v>7035.4921365</v>
      </c>
      <c r="F29" s="27">
        <v>7.893252003970678</v>
      </c>
      <c r="M29" s="28"/>
      <c r="N29" s="28"/>
      <c r="O29" s="28"/>
    </row>
    <row r="30" spans="1:15" ht="12.75">
      <c r="A30" s="24" t="s">
        <v>118</v>
      </c>
      <c r="B30" s="24" t="s">
        <v>614</v>
      </c>
      <c r="C30" s="24" t="s">
        <v>105</v>
      </c>
      <c r="D30" s="25">
        <v>5</v>
      </c>
      <c r="E30" s="26">
        <v>4628.23247</v>
      </c>
      <c r="F30" s="27">
        <v>5.192501748263402</v>
      </c>
      <c r="M30" s="28"/>
      <c r="N30" s="28"/>
      <c r="O30" s="28"/>
    </row>
    <row r="31" spans="1:15" ht="12.75">
      <c r="A31" s="24" t="s">
        <v>494</v>
      </c>
      <c r="B31" s="24" t="s">
        <v>615</v>
      </c>
      <c r="C31" s="24" t="s">
        <v>17</v>
      </c>
      <c r="D31" s="25">
        <v>0.8</v>
      </c>
      <c r="E31" s="26">
        <v>3931.9405968</v>
      </c>
      <c r="F31" s="27">
        <v>4.411318695698931</v>
      </c>
      <c r="M31" s="28"/>
      <c r="N31" s="28"/>
      <c r="O31" s="28"/>
    </row>
    <row r="32" spans="1:15" ht="12.75">
      <c r="A32" s="24" t="s">
        <v>135</v>
      </c>
      <c r="B32" s="24" t="s">
        <v>616</v>
      </c>
      <c r="C32" s="24" t="s">
        <v>20</v>
      </c>
      <c r="D32" s="25">
        <v>0.6</v>
      </c>
      <c r="E32" s="26">
        <v>2783.2627542</v>
      </c>
      <c r="F32" s="27">
        <v>3.1225952479132735</v>
      </c>
      <c r="M32" s="28"/>
      <c r="N32" s="28"/>
      <c r="O32" s="28"/>
    </row>
    <row r="33" spans="1:15" ht="12.75">
      <c r="A33" s="24" t="s">
        <v>136</v>
      </c>
      <c r="B33" s="24" t="s">
        <v>617</v>
      </c>
      <c r="C33" s="24" t="s">
        <v>20</v>
      </c>
      <c r="D33" s="25">
        <v>0.5</v>
      </c>
      <c r="E33" s="26">
        <v>2466.2120415</v>
      </c>
      <c r="F33" s="27">
        <v>2.7668900428152012</v>
      </c>
      <c r="M33" s="28"/>
      <c r="N33" s="28"/>
      <c r="O33" s="28"/>
    </row>
    <row r="34" spans="1:15" ht="12.75">
      <c r="A34" s="24" t="s">
        <v>137</v>
      </c>
      <c r="B34" s="24" t="s">
        <v>618</v>
      </c>
      <c r="C34" s="24" t="s">
        <v>20</v>
      </c>
      <c r="D34" s="25">
        <v>2.5</v>
      </c>
      <c r="E34" s="26">
        <v>2414.97885</v>
      </c>
      <c r="F34" s="27">
        <v>2.709410554013105</v>
      </c>
      <c r="M34" s="28"/>
      <c r="N34" s="28"/>
      <c r="O34" s="28"/>
    </row>
    <row r="35" spans="1:15" ht="12.75">
      <c r="A35" s="24" t="s">
        <v>138</v>
      </c>
      <c r="B35" s="24" t="s">
        <v>619</v>
      </c>
      <c r="C35" s="24" t="s">
        <v>17</v>
      </c>
      <c r="D35" s="25">
        <v>0.5</v>
      </c>
      <c r="E35" s="26">
        <v>2411.7781465000003</v>
      </c>
      <c r="F35" s="27">
        <v>2.7058196240788046</v>
      </c>
      <c r="M35" s="28"/>
      <c r="N35" s="28"/>
      <c r="O35" s="28"/>
    </row>
    <row r="36" spans="1:15" ht="12.75">
      <c r="A36" s="24" t="s">
        <v>23</v>
      </c>
      <c r="B36" s="24" t="s">
        <v>620</v>
      </c>
      <c r="C36" s="24" t="s">
        <v>17</v>
      </c>
      <c r="D36" s="25">
        <v>2.5</v>
      </c>
      <c r="E36" s="26">
        <v>2407.6365</v>
      </c>
      <c r="F36" s="27">
        <v>2.7011730323547853</v>
      </c>
      <c r="M36" s="28"/>
      <c r="N36" s="28"/>
      <c r="O36" s="28"/>
    </row>
    <row r="37" spans="1:15" ht="12.75">
      <c r="A37" s="24" t="s">
        <v>13</v>
      </c>
      <c r="B37" s="24" t="s">
        <v>496</v>
      </c>
      <c r="C37" s="24" t="s">
        <v>14</v>
      </c>
      <c r="D37" s="25">
        <v>2.5</v>
      </c>
      <c r="E37" s="26">
        <v>2406.2798825</v>
      </c>
      <c r="F37" s="27">
        <v>2.699651017463326</v>
      </c>
      <c r="M37" s="28"/>
      <c r="N37" s="28"/>
      <c r="O37" s="28"/>
    </row>
    <row r="38" spans="1:15" ht="12.75">
      <c r="A38" s="24" t="s">
        <v>28</v>
      </c>
      <c r="B38" s="24" t="s">
        <v>621</v>
      </c>
      <c r="C38" s="24" t="s">
        <v>14</v>
      </c>
      <c r="D38" s="25">
        <v>2.5</v>
      </c>
      <c r="E38" s="26">
        <v>2399.0278325</v>
      </c>
      <c r="F38" s="27">
        <v>2.6915148050868782</v>
      </c>
      <c r="M38" s="28"/>
      <c r="N38" s="28"/>
      <c r="O38" s="28"/>
    </row>
    <row r="39" spans="1:15" ht="12.75">
      <c r="A39" s="24" t="s">
        <v>139</v>
      </c>
      <c r="B39" s="24" t="s">
        <v>622</v>
      </c>
      <c r="C39" s="24" t="s">
        <v>20</v>
      </c>
      <c r="D39" s="25">
        <v>0.5</v>
      </c>
      <c r="E39" s="26">
        <v>2392.6816715</v>
      </c>
      <c r="F39" s="27">
        <v>2.6843949267530096</v>
      </c>
      <c r="M39" s="28"/>
      <c r="N39" s="28"/>
      <c r="O39" s="28"/>
    </row>
    <row r="40" spans="1:15" ht="12.75">
      <c r="A40" s="24" t="s">
        <v>140</v>
      </c>
      <c r="B40" s="24" t="s">
        <v>623</v>
      </c>
      <c r="C40" s="24" t="s">
        <v>14</v>
      </c>
      <c r="D40" s="25">
        <v>0.5</v>
      </c>
      <c r="E40" s="26">
        <v>2387.8512305</v>
      </c>
      <c r="F40" s="27">
        <v>2.6789755634215506</v>
      </c>
      <c r="M40" s="28"/>
      <c r="N40" s="28"/>
      <c r="O40" s="28"/>
    </row>
    <row r="41" spans="1:15" ht="12.75">
      <c r="A41" s="24" t="s">
        <v>138</v>
      </c>
      <c r="B41" s="24" t="s">
        <v>624</v>
      </c>
      <c r="C41" s="24" t="s">
        <v>17</v>
      </c>
      <c r="D41" s="25">
        <v>0.5</v>
      </c>
      <c r="E41" s="26">
        <v>2368.7204815</v>
      </c>
      <c r="F41" s="27">
        <v>2.6575124134454025</v>
      </c>
      <c r="M41" s="28"/>
      <c r="N41" s="28"/>
      <c r="O41" s="28"/>
    </row>
    <row r="42" spans="1:15" ht="12.75">
      <c r="A42" s="24" t="s">
        <v>141</v>
      </c>
      <c r="B42" s="24" t="s">
        <v>625</v>
      </c>
      <c r="C42" s="24" t="s">
        <v>105</v>
      </c>
      <c r="D42" s="25">
        <v>0.5</v>
      </c>
      <c r="E42" s="26">
        <v>2342.8412465</v>
      </c>
      <c r="F42" s="27">
        <v>2.6284780090907702</v>
      </c>
      <c r="M42" s="28"/>
      <c r="N42" s="28"/>
      <c r="O42" s="28"/>
    </row>
    <row r="43" spans="1:15" ht="12.75">
      <c r="A43" s="24" t="s">
        <v>103</v>
      </c>
      <c r="B43" s="24" t="s">
        <v>626</v>
      </c>
      <c r="C43" s="24" t="s">
        <v>17</v>
      </c>
      <c r="D43" s="25">
        <v>0.5</v>
      </c>
      <c r="E43" s="26">
        <v>2338.1788075</v>
      </c>
      <c r="F43" s="27">
        <v>2.6232471303880263</v>
      </c>
      <c r="M43" s="28"/>
      <c r="N43" s="28"/>
      <c r="O43" s="28"/>
    </row>
    <row r="44" spans="1:15" ht="12.75">
      <c r="A44" s="24" t="s">
        <v>142</v>
      </c>
      <c r="B44" s="24" t="s">
        <v>627</v>
      </c>
      <c r="C44" s="24" t="s">
        <v>17</v>
      </c>
      <c r="D44" s="25">
        <v>0.5</v>
      </c>
      <c r="E44" s="26">
        <v>2325.93588</v>
      </c>
      <c r="F44" s="27">
        <v>2.609511557929279</v>
      </c>
      <c r="M44" s="28"/>
      <c r="N44" s="28"/>
      <c r="O44" s="28"/>
    </row>
    <row r="45" spans="1:15" ht="12.75">
      <c r="A45" s="24" t="s">
        <v>143</v>
      </c>
      <c r="B45" s="24" t="s">
        <v>628</v>
      </c>
      <c r="C45" s="24" t="s">
        <v>17</v>
      </c>
      <c r="D45" s="25">
        <v>0.5</v>
      </c>
      <c r="E45" s="26">
        <v>2325.93588</v>
      </c>
      <c r="F45" s="27">
        <v>2.609511557929279</v>
      </c>
      <c r="M45" s="28"/>
      <c r="N45" s="28"/>
      <c r="O45" s="28"/>
    </row>
    <row r="46" spans="1:15" ht="12.75">
      <c r="A46" s="24" t="s">
        <v>136</v>
      </c>
      <c r="B46" s="24" t="s">
        <v>629</v>
      </c>
      <c r="C46" s="24" t="s">
        <v>20</v>
      </c>
      <c r="D46" s="25">
        <v>0.5</v>
      </c>
      <c r="E46" s="26">
        <v>2304.0830015</v>
      </c>
      <c r="F46" s="27">
        <v>2.584994399262044</v>
      </c>
      <c r="M46" s="28"/>
      <c r="N46" s="28"/>
      <c r="O46" s="28"/>
    </row>
    <row r="47" spans="1:15" s="33" customFormat="1" ht="12.75">
      <c r="A47" s="29" t="s">
        <v>29</v>
      </c>
      <c r="B47" s="29"/>
      <c r="C47" s="29"/>
      <c r="D47" s="30"/>
      <c r="E47" s="31">
        <f>SUM(E28:E46)</f>
        <v>51671.0694095</v>
      </c>
      <c r="F47" s="32">
        <f>SUM(F28:F46)-0.01</f>
        <v>57.96075232987775</v>
      </c>
      <c r="M47" s="34"/>
      <c r="N47" s="34"/>
      <c r="O47" s="34"/>
    </row>
    <row r="48" spans="1:15" ht="12.75">
      <c r="A48" s="24" t="s">
        <v>30</v>
      </c>
      <c r="B48" s="24"/>
      <c r="C48" s="24"/>
      <c r="D48" s="25"/>
      <c r="E48" s="26">
        <v>1354.1104615000002</v>
      </c>
      <c r="F48" s="27">
        <v>1.5192021974385639</v>
      </c>
      <c r="M48" s="28"/>
      <c r="N48" s="28"/>
      <c r="O48" s="28"/>
    </row>
    <row r="49" spans="1:15" s="33" customFormat="1" ht="12.75">
      <c r="A49" s="29" t="s">
        <v>29</v>
      </c>
      <c r="B49" s="29"/>
      <c r="C49" s="29"/>
      <c r="D49" s="30"/>
      <c r="E49" s="31">
        <f>SUM(E48:E48)</f>
        <v>1354.1104615000002</v>
      </c>
      <c r="F49" s="32">
        <f>SUM(F48:F48)</f>
        <v>1.5192021974385639</v>
      </c>
      <c r="M49" s="34"/>
      <c r="N49" s="34"/>
      <c r="O49" s="34"/>
    </row>
    <row r="50" spans="1:6" s="38" customFormat="1" ht="12.75">
      <c r="A50" s="24" t="s">
        <v>31</v>
      </c>
      <c r="B50" s="24"/>
      <c r="C50" s="24"/>
      <c r="D50" s="35"/>
      <c r="E50" s="36">
        <v>1921.81</v>
      </c>
      <c r="F50" s="37">
        <v>2.1560977587565304</v>
      </c>
    </row>
    <row r="51" spans="1:6" s="33" customFormat="1" ht="12.75">
      <c r="A51" s="29" t="s">
        <v>32</v>
      </c>
      <c r="B51" s="29"/>
      <c r="C51" s="29"/>
      <c r="D51" s="39"/>
      <c r="E51" s="40">
        <v>89132.9978184</v>
      </c>
      <c r="F51" s="41">
        <v>100</v>
      </c>
    </row>
    <row r="52" ht="12.75">
      <c r="A52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O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00390625" style="7" bestFit="1" customWidth="1"/>
    <col min="2" max="2" width="17.421875" style="7" customWidth="1"/>
    <col min="3" max="3" width="10.7109375" style="7" bestFit="1" customWidth="1"/>
    <col min="4" max="4" width="11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145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12</v>
      </c>
      <c r="B7" s="20"/>
      <c r="C7" s="20"/>
      <c r="D7" s="21"/>
      <c r="E7" s="22"/>
      <c r="F7" s="23"/>
    </row>
    <row r="8" spans="1:15" ht="12.75">
      <c r="A8" s="24" t="s">
        <v>18</v>
      </c>
      <c r="B8" s="24" t="s">
        <v>630</v>
      </c>
      <c r="C8" s="24" t="s">
        <v>17</v>
      </c>
      <c r="D8" s="25">
        <v>40</v>
      </c>
      <c r="E8" s="26">
        <v>39463.13188</v>
      </c>
      <c r="F8" s="27">
        <v>6.392016286170264</v>
      </c>
      <c r="M8" s="28"/>
      <c r="N8" s="28"/>
      <c r="O8" s="28"/>
    </row>
    <row r="9" spans="1:15" ht="12.75">
      <c r="A9" s="24" t="s">
        <v>147</v>
      </c>
      <c r="B9" s="24" t="s">
        <v>631</v>
      </c>
      <c r="C9" s="24" t="s">
        <v>17</v>
      </c>
      <c r="D9" s="25">
        <v>30</v>
      </c>
      <c r="E9" s="26">
        <v>29795.6547</v>
      </c>
      <c r="F9" s="27">
        <v>4.826132671847777</v>
      </c>
      <c r="M9" s="28"/>
      <c r="N9" s="28"/>
      <c r="O9" s="28"/>
    </row>
    <row r="10" spans="1:15" ht="12.75">
      <c r="A10" s="24" t="s">
        <v>148</v>
      </c>
      <c r="B10" s="24" t="s">
        <v>632</v>
      </c>
      <c r="C10" s="24" t="s">
        <v>20</v>
      </c>
      <c r="D10" s="25">
        <v>4</v>
      </c>
      <c r="E10" s="26">
        <v>19985.961648</v>
      </c>
      <c r="F10" s="27">
        <v>3.2372137299506774</v>
      </c>
      <c r="M10" s="28"/>
      <c r="N10" s="28"/>
      <c r="O10" s="28"/>
    </row>
    <row r="11" spans="1:15" ht="12.75">
      <c r="A11" s="24" t="s">
        <v>16</v>
      </c>
      <c r="B11" s="24" t="s">
        <v>633</v>
      </c>
      <c r="C11" s="24" t="s">
        <v>17</v>
      </c>
      <c r="D11" s="25">
        <v>20</v>
      </c>
      <c r="E11" s="26">
        <v>19727.41504</v>
      </c>
      <c r="F11" s="27">
        <v>3.1953358036346557</v>
      </c>
      <c r="M11" s="28"/>
      <c r="N11" s="28"/>
      <c r="O11" s="28"/>
    </row>
    <row r="12" spans="1:15" ht="12.75">
      <c r="A12" s="24" t="s">
        <v>149</v>
      </c>
      <c r="B12" s="24" t="s">
        <v>634</v>
      </c>
      <c r="C12" s="24" t="s">
        <v>17</v>
      </c>
      <c r="D12" s="25">
        <v>4</v>
      </c>
      <c r="E12" s="26">
        <v>19706.3347</v>
      </c>
      <c r="F12" s="27">
        <v>3.1919213286505688</v>
      </c>
      <c r="M12" s="28"/>
      <c r="N12" s="28"/>
      <c r="O12" s="28"/>
    </row>
    <row r="13" spans="1:15" ht="12.75">
      <c r="A13" s="24" t="s">
        <v>96</v>
      </c>
      <c r="B13" s="24" t="s">
        <v>635</v>
      </c>
      <c r="C13" s="24" t="s">
        <v>20</v>
      </c>
      <c r="D13" s="25">
        <v>20</v>
      </c>
      <c r="E13" s="26">
        <v>19682.92876</v>
      </c>
      <c r="F13" s="27">
        <v>3.188130166050295</v>
      </c>
      <c r="M13" s="28"/>
      <c r="N13" s="28"/>
      <c r="O13" s="28"/>
    </row>
    <row r="14" spans="1:15" ht="12.75">
      <c r="A14" s="24" t="s">
        <v>137</v>
      </c>
      <c r="B14" s="24" t="s">
        <v>636</v>
      </c>
      <c r="C14" s="24" t="s">
        <v>20</v>
      </c>
      <c r="D14" s="25">
        <v>20</v>
      </c>
      <c r="E14" s="26">
        <v>19656.55632</v>
      </c>
      <c r="F14" s="27">
        <v>3.183858506454228</v>
      </c>
      <c r="M14" s="28"/>
      <c r="N14" s="28"/>
      <c r="O14" s="28"/>
    </row>
    <row r="15" spans="1:15" ht="12.75">
      <c r="A15" s="24" t="s">
        <v>136</v>
      </c>
      <c r="B15" s="24" t="s">
        <v>637</v>
      </c>
      <c r="C15" s="24" t="s">
        <v>20</v>
      </c>
      <c r="D15" s="25">
        <v>4</v>
      </c>
      <c r="E15" s="26">
        <v>19629.161852</v>
      </c>
      <c r="F15" s="27">
        <v>3.1794213045073723</v>
      </c>
      <c r="M15" s="28"/>
      <c r="N15" s="28"/>
      <c r="O15" s="28"/>
    </row>
    <row r="16" spans="1:15" ht="12.75">
      <c r="A16" s="24" t="s">
        <v>149</v>
      </c>
      <c r="B16" s="24" t="s">
        <v>638</v>
      </c>
      <c r="C16" s="24" t="s">
        <v>17</v>
      </c>
      <c r="D16" s="25">
        <v>3.5</v>
      </c>
      <c r="E16" s="26">
        <v>17259.623297000002</v>
      </c>
      <c r="F16" s="27">
        <v>2.795616768153671</v>
      </c>
      <c r="M16" s="28"/>
      <c r="N16" s="28"/>
      <c r="O16" s="28"/>
    </row>
    <row r="17" spans="1:15" ht="12.75">
      <c r="A17" s="24" t="s">
        <v>150</v>
      </c>
      <c r="B17" s="24" t="s">
        <v>639</v>
      </c>
      <c r="C17" s="24" t="s">
        <v>17</v>
      </c>
      <c r="D17" s="25">
        <v>15</v>
      </c>
      <c r="E17" s="26">
        <v>14848.93566</v>
      </c>
      <c r="F17" s="27">
        <v>2.40514713478981</v>
      </c>
      <c r="M17" s="28"/>
      <c r="N17" s="28"/>
      <c r="O17" s="28"/>
    </row>
    <row r="18" spans="1:15" ht="12.75">
      <c r="A18" s="24" t="s">
        <v>13</v>
      </c>
      <c r="B18" s="24" t="s">
        <v>640</v>
      </c>
      <c r="C18" s="24" t="s">
        <v>14</v>
      </c>
      <c r="D18" s="25">
        <v>15</v>
      </c>
      <c r="E18" s="26">
        <v>14800.83927</v>
      </c>
      <c r="F18" s="27">
        <v>2.3973567518794816</v>
      </c>
      <c r="M18" s="28"/>
      <c r="N18" s="28"/>
      <c r="O18" s="28"/>
    </row>
    <row r="19" spans="1:15" ht="12.75">
      <c r="A19" s="24" t="s">
        <v>102</v>
      </c>
      <c r="B19" s="24" t="s">
        <v>641</v>
      </c>
      <c r="C19" s="24" t="s">
        <v>20</v>
      </c>
      <c r="D19" s="25">
        <v>3</v>
      </c>
      <c r="E19" s="26">
        <v>14774.957163</v>
      </c>
      <c r="F19" s="27">
        <v>2.3931645136666733</v>
      </c>
      <c r="M19" s="28"/>
      <c r="N19" s="28"/>
      <c r="O19" s="28"/>
    </row>
    <row r="20" spans="1:15" ht="12.75">
      <c r="A20" s="24" t="s">
        <v>151</v>
      </c>
      <c r="B20" s="24" t="s">
        <v>642</v>
      </c>
      <c r="C20" s="24" t="s">
        <v>20</v>
      </c>
      <c r="D20" s="25">
        <v>12.5</v>
      </c>
      <c r="E20" s="26">
        <v>12319.813625</v>
      </c>
      <c r="F20" s="27">
        <v>1.9954941633381158</v>
      </c>
      <c r="M20" s="28"/>
      <c r="N20" s="28"/>
      <c r="O20" s="28"/>
    </row>
    <row r="21" spans="1:15" ht="12.75">
      <c r="A21" s="24" t="s">
        <v>152</v>
      </c>
      <c r="B21" s="24" t="s">
        <v>643</v>
      </c>
      <c r="C21" s="24" t="s">
        <v>17</v>
      </c>
      <c r="D21" s="25">
        <v>2.5</v>
      </c>
      <c r="E21" s="26">
        <v>12268.8976625</v>
      </c>
      <c r="F21" s="27">
        <v>1.987247081922589</v>
      </c>
      <c r="M21" s="28"/>
      <c r="N21" s="28"/>
      <c r="O21" s="28"/>
    </row>
    <row r="22" spans="1:15" ht="12.75">
      <c r="A22" s="24" t="s">
        <v>134</v>
      </c>
      <c r="B22" s="24" t="s">
        <v>644</v>
      </c>
      <c r="C22" s="24" t="s">
        <v>17</v>
      </c>
      <c r="D22" s="25">
        <v>2.2</v>
      </c>
      <c r="E22" s="26">
        <v>10828.4712096</v>
      </c>
      <c r="F22" s="27">
        <v>1.753934901481241</v>
      </c>
      <c r="M22" s="28"/>
      <c r="N22" s="28"/>
      <c r="O22" s="28"/>
    </row>
    <row r="23" spans="1:15" ht="12.75">
      <c r="A23" s="24" t="s">
        <v>13</v>
      </c>
      <c r="B23" s="24" t="s">
        <v>645</v>
      </c>
      <c r="C23" s="24" t="s">
        <v>14</v>
      </c>
      <c r="D23" s="25">
        <v>10</v>
      </c>
      <c r="E23" s="26">
        <v>9900.36502</v>
      </c>
      <c r="F23" s="27">
        <v>1.6036054776215698</v>
      </c>
      <c r="M23" s="28"/>
      <c r="N23" s="28"/>
      <c r="O23" s="28"/>
    </row>
    <row r="24" spans="1:15" ht="12.75">
      <c r="A24" s="24" t="s">
        <v>99</v>
      </c>
      <c r="B24" s="24" t="s">
        <v>646</v>
      </c>
      <c r="C24" s="24" t="s">
        <v>20</v>
      </c>
      <c r="D24" s="25">
        <v>10</v>
      </c>
      <c r="E24" s="26">
        <v>9889.23421</v>
      </c>
      <c r="F24" s="27">
        <v>1.601802571582216</v>
      </c>
      <c r="M24" s="28"/>
      <c r="N24" s="28"/>
      <c r="O24" s="28"/>
    </row>
    <row r="25" spans="1:15" ht="12.75">
      <c r="A25" s="24" t="s">
        <v>13</v>
      </c>
      <c r="B25" s="24" t="s">
        <v>647</v>
      </c>
      <c r="C25" s="24" t="s">
        <v>14</v>
      </c>
      <c r="D25" s="25">
        <v>10</v>
      </c>
      <c r="E25" s="26">
        <v>9879.52082</v>
      </c>
      <c r="F25" s="27">
        <v>1.6002292512673784</v>
      </c>
      <c r="M25" s="28"/>
      <c r="N25" s="28"/>
      <c r="O25" s="28"/>
    </row>
    <row r="26" spans="1:15" ht="12.75">
      <c r="A26" s="24" t="s">
        <v>153</v>
      </c>
      <c r="B26" s="24" t="s">
        <v>648</v>
      </c>
      <c r="C26" s="24" t="s">
        <v>20</v>
      </c>
      <c r="D26" s="25">
        <v>2</v>
      </c>
      <c r="E26" s="26">
        <v>9877.216196</v>
      </c>
      <c r="F26" s="27">
        <v>1.5998559612257695</v>
      </c>
      <c r="M26" s="28"/>
      <c r="N26" s="28"/>
      <c r="O26" s="28"/>
    </row>
    <row r="27" spans="1:15" ht="12.75">
      <c r="A27" s="24" t="s">
        <v>40</v>
      </c>
      <c r="B27" s="24" t="s">
        <v>649</v>
      </c>
      <c r="C27" s="24" t="s">
        <v>14</v>
      </c>
      <c r="D27" s="25">
        <v>10</v>
      </c>
      <c r="E27" s="26">
        <v>9858.49117</v>
      </c>
      <c r="F27" s="27">
        <v>1.5968229867645705</v>
      </c>
      <c r="M27" s="28"/>
      <c r="N27" s="28"/>
      <c r="O27" s="28"/>
    </row>
    <row r="28" spans="1:15" ht="12.75">
      <c r="A28" s="24" t="s">
        <v>154</v>
      </c>
      <c r="B28" s="24" t="s">
        <v>650</v>
      </c>
      <c r="C28" s="24" t="s">
        <v>17</v>
      </c>
      <c r="D28" s="25">
        <v>10</v>
      </c>
      <c r="E28" s="26">
        <v>9856.87925</v>
      </c>
      <c r="F28" s="27">
        <v>1.5965618970233069</v>
      </c>
      <c r="M28" s="28"/>
      <c r="N28" s="28"/>
      <c r="O28" s="28"/>
    </row>
    <row r="29" spans="1:15" ht="12.75">
      <c r="A29" s="24" t="s">
        <v>153</v>
      </c>
      <c r="B29" s="24" t="s">
        <v>651</v>
      </c>
      <c r="C29" s="24" t="s">
        <v>20</v>
      </c>
      <c r="D29" s="25">
        <v>2</v>
      </c>
      <c r="E29" s="26">
        <v>9854.612098</v>
      </c>
      <c r="F29" s="27">
        <v>1.5961946764856343</v>
      </c>
      <c r="M29" s="28"/>
      <c r="N29" s="28"/>
      <c r="O29" s="28"/>
    </row>
    <row r="30" spans="1:15" ht="12.75">
      <c r="A30" s="24" t="s">
        <v>40</v>
      </c>
      <c r="B30" s="24" t="s">
        <v>652</v>
      </c>
      <c r="C30" s="24" t="s">
        <v>20</v>
      </c>
      <c r="D30" s="25">
        <v>9.2</v>
      </c>
      <c r="E30" s="26">
        <v>9193.6965832</v>
      </c>
      <c r="F30" s="27">
        <v>1.4891432962953755</v>
      </c>
      <c r="M30" s="28"/>
      <c r="N30" s="28"/>
      <c r="O30" s="28"/>
    </row>
    <row r="31" spans="1:15" ht="12.75">
      <c r="A31" s="24" t="s">
        <v>155</v>
      </c>
      <c r="B31" s="24" t="s">
        <v>653</v>
      </c>
      <c r="C31" s="24" t="s">
        <v>20</v>
      </c>
      <c r="D31" s="25">
        <v>1.5</v>
      </c>
      <c r="E31" s="26">
        <v>7425.420525</v>
      </c>
      <c r="F31" s="27">
        <v>1.2027278795760634</v>
      </c>
      <c r="M31" s="28"/>
      <c r="N31" s="28"/>
      <c r="O31" s="28"/>
    </row>
    <row r="32" spans="1:15" ht="12.75">
      <c r="A32" s="24" t="s">
        <v>152</v>
      </c>
      <c r="B32" s="24" t="s">
        <v>654</v>
      </c>
      <c r="C32" s="24" t="s">
        <v>17</v>
      </c>
      <c r="D32" s="25">
        <v>1.5</v>
      </c>
      <c r="E32" s="26">
        <v>7404.82305</v>
      </c>
      <c r="F32" s="27">
        <v>1.1993916163505716</v>
      </c>
      <c r="M32" s="28"/>
      <c r="N32" s="28"/>
      <c r="O32" s="28"/>
    </row>
    <row r="33" spans="1:15" ht="12.75">
      <c r="A33" s="24" t="s">
        <v>90</v>
      </c>
      <c r="B33" s="24" t="s">
        <v>655</v>
      </c>
      <c r="C33" s="24" t="s">
        <v>17</v>
      </c>
      <c r="D33" s="25">
        <v>7.5</v>
      </c>
      <c r="E33" s="26">
        <v>7403.1590025</v>
      </c>
      <c r="F33" s="27">
        <v>1.1991220832898581</v>
      </c>
      <c r="M33" s="28"/>
      <c r="N33" s="28"/>
      <c r="O33" s="28"/>
    </row>
    <row r="34" spans="1:15" ht="12.75">
      <c r="A34" s="24" t="s">
        <v>156</v>
      </c>
      <c r="B34" s="24" t="s">
        <v>656</v>
      </c>
      <c r="C34" s="24" t="s">
        <v>17</v>
      </c>
      <c r="D34" s="25">
        <v>7.5</v>
      </c>
      <c r="E34" s="26">
        <v>7397.365545</v>
      </c>
      <c r="F34" s="27">
        <v>1.1981836916080766</v>
      </c>
      <c r="M34" s="28"/>
      <c r="N34" s="28"/>
      <c r="O34" s="28"/>
    </row>
    <row r="35" spans="1:15" ht="12.75">
      <c r="A35" s="24" t="s">
        <v>157</v>
      </c>
      <c r="B35" s="24" t="s">
        <v>657</v>
      </c>
      <c r="C35" s="24" t="s">
        <v>17</v>
      </c>
      <c r="D35" s="25">
        <v>1.5</v>
      </c>
      <c r="E35" s="26">
        <v>7392.910360499999</v>
      </c>
      <c r="F35" s="27">
        <v>1.1974620658646233</v>
      </c>
      <c r="M35" s="28"/>
      <c r="N35" s="28"/>
      <c r="O35" s="28"/>
    </row>
    <row r="36" spans="1:15" ht="12.75">
      <c r="A36" s="24" t="s">
        <v>152</v>
      </c>
      <c r="B36" s="24" t="s">
        <v>658</v>
      </c>
      <c r="C36" s="24" t="s">
        <v>17</v>
      </c>
      <c r="D36" s="25">
        <v>1.5</v>
      </c>
      <c r="E36" s="26">
        <v>7388.6091015</v>
      </c>
      <c r="F36" s="27">
        <v>1.1967653721084703</v>
      </c>
      <c r="M36" s="28"/>
      <c r="N36" s="28"/>
      <c r="O36" s="28"/>
    </row>
    <row r="37" spans="1:15" ht="12.75">
      <c r="A37" s="24" t="s">
        <v>148</v>
      </c>
      <c r="B37" s="24" t="s">
        <v>659</v>
      </c>
      <c r="C37" s="24" t="s">
        <v>20</v>
      </c>
      <c r="D37" s="25">
        <v>1.5</v>
      </c>
      <c r="E37" s="26">
        <v>7376.8617975</v>
      </c>
      <c r="F37" s="27">
        <v>1.1948626098362078</v>
      </c>
      <c r="M37" s="28"/>
      <c r="N37" s="28"/>
      <c r="O37" s="28"/>
    </row>
    <row r="38" spans="1:15" ht="12.75">
      <c r="A38" s="24" t="s">
        <v>158</v>
      </c>
      <c r="B38" s="24" t="s">
        <v>660</v>
      </c>
      <c r="C38" s="24" t="s">
        <v>17</v>
      </c>
      <c r="D38" s="25">
        <v>1.2</v>
      </c>
      <c r="E38" s="26">
        <v>5970.8138592</v>
      </c>
      <c r="F38" s="27">
        <v>0.9671188679538103</v>
      </c>
      <c r="M38" s="28"/>
      <c r="N38" s="28"/>
      <c r="O38" s="28"/>
    </row>
    <row r="39" spans="1:15" ht="12.75">
      <c r="A39" s="24" t="s">
        <v>159</v>
      </c>
      <c r="B39" s="24" t="s">
        <v>661</v>
      </c>
      <c r="C39" s="24" t="s">
        <v>17</v>
      </c>
      <c r="D39" s="25">
        <v>5</v>
      </c>
      <c r="E39" s="26">
        <v>4979.12874</v>
      </c>
      <c r="F39" s="27">
        <v>0.8064912864442028</v>
      </c>
      <c r="M39" s="28"/>
      <c r="N39" s="28"/>
      <c r="O39" s="28"/>
    </row>
    <row r="40" spans="1:15" ht="12.75">
      <c r="A40" s="24" t="s">
        <v>153</v>
      </c>
      <c r="B40" s="24" t="s">
        <v>662</v>
      </c>
      <c r="C40" s="24" t="s">
        <v>20</v>
      </c>
      <c r="D40" s="25">
        <v>1</v>
      </c>
      <c r="E40" s="26">
        <v>4975.9625639999995</v>
      </c>
      <c r="F40" s="27">
        <v>0.8059784470522755</v>
      </c>
      <c r="M40" s="28"/>
      <c r="N40" s="28"/>
      <c r="O40" s="28"/>
    </row>
    <row r="41" spans="1:15" ht="12.75">
      <c r="A41" s="24" t="s">
        <v>160</v>
      </c>
      <c r="B41" s="24" t="s">
        <v>663</v>
      </c>
      <c r="C41" s="24" t="s">
        <v>17</v>
      </c>
      <c r="D41" s="25">
        <v>1</v>
      </c>
      <c r="E41" s="26">
        <v>4967.060673</v>
      </c>
      <c r="F41" s="27">
        <v>0.8045365687841558</v>
      </c>
      <c r="M41" s="28"/>
      <c r="N41" s="28"/>
      <c r="O41" s="28"/>
    </row>
    <row r="42" spans="1:15" ht="12.75">
      <c r="A42" s="24" t="s">
        <v>161</v>
      </c>
      <c r="B42" s="24" t="s">
        <v>664</v>
      </c>
      <c r="C42" s="24" t="s">
        <v>20</v>
      </c>
      <c r="D42" s="25">
        <v>1</v>
      </c>
      <c r="E42" s="26">
        <v>4960.265498</v>
      </c>
      <c r="F42" s="27">
        <v>0.8034359245322132</v>
      </c>
      <c r="M42" s="28"/>
      <c r="N42" s="28"/>
      <c r="O42" s="28"/>
    </row>
    <row r="43" spans="1:15" ht="12.75">
      <c r="A43" s="24" t="s">
        <v>148</v>
      </c>
      <c r="B43" s="24" t="s">
        <v>665</v>
      </c>
      <c r="C43" s="24" t="s">
        <v>20</v>
      </c>
      <c r="D43" s="25">
        <v>1</v>
      </c>
      <c r="E43" s="26">
        <v>4956.079888</v>
      </c>
      <c r="F43" s="27">
        <v>0.8027579629510364</v>
      </c>
      <c r="M43" s="28"/>
      <c r="N43" s="28"/>
      <c r="O43" s="28"/>
    </row>
    <row r="44" spans="1:15" ht="12.75">
      <c r="A44" s="24" t="s">
        <v>162</v>
      </c>
      <c r="B44" s="24" t="s">
        <v>666</v>
      </c>
      <c r="C44" s="24" t="s">
        <v>20</v>
      </c>
      <c r="D44" s="25">
        <v>1</v>
      </c>
      <c r="E44" s="26">
        <v>4955.882198</v>
      </c>
      <c r="F44" s="27">
        <v>0.8027259422360192</v>
      </c>
      <c r="M44" s="28"/>
      <c r="N44" s="28"/>
      <c r="O44" s="28"/>
    </row>
    <row r="45" spans="1:15" ht="12.75">
      <c r="A45" s="24" t="s">
        <v>163</v>
      </c>
      <c r="B45" s="24" t="s">
        <v>667</v>
      </c>
      <c r="C45" s="24" t="s">
        <v>14</v>
      </c>
      <c r="D45" s="25">
        <v>1</v>
      </c>
      <c r="E45" s="26">
        <v>4943.613408</v>
      </c>
      <c r="F45" s="27">
        <v>0.8007387125926632</v>
      </c>
      <c r="M45" s="28"/>
      <c r="N45" s="28"/>
      <c r="O45" s="28"/>
    </row>
    <row r="46" spans="1:15" ht="12.75">
      <c r="A46" s="24" t="s">
        <v>36</v>
      </c>
      <c r="B46" s="24" t="s">
        <v>668</v>
      </c>
      <c r="C46" s="24" t="s">
        <v>17</v>
      </c>
      <c r="D46" s="25">
        <v>5</v>
      </c>
      <c r="E46" s="26">
        <v>4943.477895</v>
      </c>
      <c r="F46" s="27">
        <v>0.8007167629586195</v>
      </c>
      <c r="M46" s="28"/>
      <c r="N46" s="28"/>
      <c r="O46" s="28"/>
    </row>
    <row r="47" spans="1:15" ht="12.75">
      <c r="A47" s="24" t="s">
        <v>164</v>
      </c>
      <c r="B47" s="24" t="s">
        <v>669</v>
      </c>
      <c r="C47" s="24" t="s">
        <v>20</v>
      </c>
      <c r="D47" s="25">
        <v>1</v>
      </c>
      <c r="E47" s="26">
        <v>4936.5504280000005</v>
      </c>
      <c r="F47" s="27">
        <v>0.7995946907921082</v>
      </c>
      <c r="M47" s="28"/>
      <c r="N47" s="28"/>
      <c r="O47" s="28"/>
    </row>
    <row r="48" spans="1:15" ht="12.75">
      <c r="A48" s="24" t="s">
        <v>27</v>
      </c>
      <c r="B48" s="24" t="s">
        <v>670</v>
      </c>
      <c r="C48" s="24" t="s">
        <v>14</v>
      </c>
      <c r="D48" s="25">
        <v>5</v>
      </c>
      <c r="E48" s="26">
        <v>4936.27241</v>
      </c>
      <c r="F48" s="27">
        <v>0.7995496589991615</v>
      </c>
      <c r="M48" s="28"/>
      <c r="N48" s="28"/>
      <c r="O48" s="28"/>
    </row>
    <row r="49" spans="1:15" ht="12.75">
      <c r="A49" s="24" t="s">
        <v>152</v>
      </c>
      <c r="B49" s="24" t="s">
        <v>671</v>
      </c>
      <c r="C49" s="24" t="s">
        <v>17</v>
      </c>
      <c r="D49" s="25">
        <v>1</v>
      </c>
      <c r="E49" s="26">
        <v>4933.854789</v>
      </c>
      <c r="F49" s="27">
        <v>0.7991580663386302</v>
      </c>
      <c r="M49" s="28"/>
      <c r="N49" s="28"/>
      <c r="O49" s="28"/>
    </row>
    <row r="50" spans="1:15" ht="12.75">
      <c r="A50" s="24" t="s">
        <v>165</v>
      </c>
      <c r="B50" s="24" t="s">
        <v>672</v>
      </c>
      <c r="C50" s="24" t="s">
        <v>17</v>
      </c>
      <c r="D50" s="25">
        <v>1</v>
      </c>
      <c r="E50" s="26">
        <v>4933.619607</v>
      </c>
      <c r="F50" s="27">
        <v>0.7991199728801894</v>
      </c>
      <c r="M50" s="28"/>
      <c r="N50" s="28"/>
      <c r="O50" s="28"/>
    </row>
    <row r="51" spans="1:15" ht="12.75">
      <c r="A51" s="24" t="s">
        <v>28</v>
      </c>
      <c r="B51" s="24" t="s">
        <v>673</v>
      </c>
      <c r="C51" s="24" t="s">
        <v>14</v>
      </c>
      <c r="D51" s="25">
        <v>5</v>
      </c>
      <c r="E51" s="26">
        <v>4933.49653</v>
      </c>
      <c r="F51" s="27">
        <v>0.799100037559525</v>
      </c>
      <c r="M51" s="28"/>
      <c r="N51" s="28"/>
      <c r="O51" s="28"/>
    </row>
    <row r="52" spans="1:15" ht="12.75">
      <c r="A52" s="24" t="s">
        <v>118</v>
      </c>
      <c r="B52" s="24" t="s">
        <v>674</v>
      </c>
      <c r="C52" s="24" t="s">
        <v>105</v>
      </c>
      <c r="D52" s="25">
        <v>5</v>
      </c>
      <c r="E52" s="26">
        <v>4932.33835</v>
      </c>
      <c r="F52" s="27">
        <v>0.7989124420730637</v>
      </c>
      <c r="M52" s="28"/>
      <c r="N52" s="28"/>
      <c r="O52" s="28"/>
    </row>
    <row r="53" spans="1:15" ht="12.75">
      <c r="A53" s="24" t="s">
        <v>159</v>
      </c>
      <c r="B53" s="24" t="s">
        <v>675</v>
      </c>
      <c r="C53" s="24" t="s">
        <v>20</v>
      </c>
      <c r="D53" s="25">
        <v>5</v>
      </c>
      <c r="E53" s="26">
        <v>4931.1344</v>
      </c>
      <c r="F53" s="27">
        <v>0.7987174330192679</v>
      </c>
      <c r="M53" s="28"/>
      <c r="N53" s="28"/>
      <c r="O53" s="28"/>
    </row>
    <row r="54" spans="1:15" ht="12.75">
      <c r="A54" s="24" t="s">
        <v>166</v>
      </c>
      <c r="B54" s="24" t="s">
        <v>676</v>
      </c>
      <c r="C54" s="24" t="s">
        <v>17</v>
      </c>
      <c r="D54" s="25">
        <v>1</v>
      </c>
      <c r="E54" s="26">
        <v>4930.096073</v>
      </c>
      <c r="F54" s="27">
        <v>0.7985492506480726</v>
      </c>
      <c r="M54" s="28"/>
      <c r="N54" s="28"/>
      <c r="O54" s="28"/>
    </row>
    <row r="55" spans="1:15" ht="12.75">
      <c r="A55" s="24" t="s">
        <v>19</v>
      </c>
      <c r="B55" s="24" t="s">
        <v>677</v>
      </c>
      <c r="C55" s="24" t="s">
        <v>20</v>
      </c>
      <c r="D55" s="25">
        <v>5</v>
      </c>
      <c r="E55" s="26">
        <v>4929.129775</v>
      </c>
      <c r="F55" s="27">
        <v>0.7983927351294342</v>
      </c>
      <c r="M55" s="28"/>
      <c r="N55" s="28"/>
      <c r="O55" s="28"/>
    </row>
    <row r="56" spans="1:15" ht="12.75">
      <c r="A56" s="24" t="s">
        <v>16</v>
      </c>
      <c r="B56" s="24" t="s">
        <v>678</v>
      </c>
      <c r="C56" s="24" t="s">
        <v>20</v>
      </c>
      <c r="D56" s="25">
        <v>5</v>
      </c>
      <c r="E56" s="26">
        <v>4929.084095</v>
      </c>
      <c r="F56" s="27">
        <v>0.798385336139794</v>
      </c>
      <c r="M56" s="28"/>
      <c r="N56" s="28"/>
      <c r="O56" s="28"/>
    </row>
    <row r="57" spans="1:15" ht="12.75">
      <c r="A57" s="24" t="s">
        <v>167</v>
      </c>
      <c r="B57" s="24" t="s">
        <v>679</v>
      </c>
      <c r="C57" s="24" t="s">
        <v>20</v>
      </c>
      <c r="D57" s="25">
        <v>1</v>
      </c>
      <c r="E57" s="26">
        <v>4925.307641</v>
      </c>
      <c r="F57" s="27">
        <v>0.7977736473476987</v>
      </c>
      <c r="M57" s="28"/>
      <c r="N57" s="28"/>
      <c r="O57" s="28"/>
    </row>
    <row r="58" spans="1:15" ht="12.75">
      <c r="A58" s="24" t="s">
        <v>153</v>
      </c>
      <c r="B58" s="24" t="s">
        <v>680</v>
      </c>
      <c r="C58" s="24" t="s">
        <v>17</v>
      </c>
      <c r="D58" s="25">
        <v>1</v>
      </c>
      <c r="E58" s="26">
        <v>4925.069844</v>
      </c>
      <c r="F58" s="27">
        <v>0.7977351303262563</v>
      </c>
      <c r="M58" s="28"/>
      <c r="N58" s="28"/>
      <c r="O58" s="28"/>
    </row>
    <row r="59" spans="1:15" ht="12.75">
      <c r="A59" s="24" t="s">
        <v>168</v>
      </c>
      <c r="B59" s="24" t="s">
        <v>681</v>
      </c>
      <c r="C59" s="24" t="s">
        <v>14</v>
      </c>
      <c r="D59" s="25">
        <v>1</v>
      </c>
      <c r="E59" s="26">
        <v>4920.960539</v>
      </c>
      <c r="F59" s="27">
        <v>0.7970695282000817</v>
      </c>
      <c r="M59" s="28"/>
      <c r="N59" s="28"/>
      <c r="O59" s="28"/>
    </row>
    <row r="60" spans="1:15" ht="12.75">
      <c r="A60" s="24" t="s">
        <v>169</v>
      </c>
      <c r="B60" s="24" t="s">
        <v>682</v>
      </c>
      <c r="C60" s="24" t="s">
        <v>17</v>
      </c>
      <c r="D60" s="25">
        <v>1</v>
      </c>
      <c r="E60" s="26">
        <v>4920.730257</v>
      </c>
      <c r="F60" s="27">
        <v>0.7970322284160989</v>
      </c>
      <c r="M60" s="28"/>
      <c r="N60" s="28"/>
      <c r="O60" s="28"/>
    </row>
    <row r="61" spans="1:15" ht="12.75">
      <c r="A61" s="24" t="s">
        <v>494</v>
      </c>
      <c r="B61" s="24" t="s">
        <v>615</v>
      </c>
      <c r="C61" s="24" t="s">
        <v>17</v>
      </c>
      <c r="D61" s="25">
        <v>1</v>
      </c>
      <c r="E61" s="26">
        <v>4914.925746</v>
      </c>
      <c r="F61" s="27">
        <v>0.7960920463505173</v>
      </c>
      <c r="M61" s="28"/>
      <c r="N61" s="28"/>
      <c r="O61" s="28"/>
    </row>
    <row r="62" spans="1:15" ht="12.75">
      <c r="A62" s="24" t="s">
        <v>165</v>
      </c>
      <c r="B62" s="24" t="s">
        <v>683</v>
      </c>
      <c r="C62" s="24" t="s">
        <v>17</v>
      </c>
      <c r="D62" s="25">
        <v>1</v>
      </c>
      <c r="E62" s="26">
        <v>4910.160127</v>
      </c>
      <c r="F62" s="27">
        <v>0.7953201381716553</v>
      </c>
      <c r="M62" s="28"/>
      <c r="N62" s="28"/>
      <c r="O62" s="28"/>
    </row>
    <row r="63" spans="1:15" ht="12.75">
      <c r="A63" s="24" t="s">
        <v>170</v>
      </c>
      <c r="B63" s="24" t="s">
        <v>684</v>
      </c>
      <c r="C63" s="24" t="s">
        <v>20</v>
      </c>
      <c r="D63" s="25">
        <v>1</v>
      </c>
      <c r="E63" s="26">
        <v>4881.777783</v>
      </c>
      <c r="F63" s="27">
        <v>0.7907229256230074</v>
      </c>
      <c r="M63" s="28"/>
      <c r="N63" s="28"/>
      <c r="O63" s="28"/>
    </row>
    <row r="64" spans="1:15" ht="12.75">
      <c r="A64" s="24" t="s">
        <v>167</v>
      </c>
      <c r="B64" s="24" t="s">
        <v>685</v>
      </c>
      <c r="C64" s="24" t="s">
        <v>20</v>
      </c>
      <c r="D64" s="25">
        <v>0.6</v>
      </c>
      <c r="E64" s="26">
        <v>2943.5212392000003</v>
      </c>
      <c r="F64" s="27">
        <v>0.4767750252784671</v>
      </c>
      <c r="M64" s="28"/>
      <c r="N64" s="28"/>
      <c r="O64" s="28"/>
    </row>
    <row r="65" spans="1:15" ht="12.75">
      <c r="A65" s="24" t="s">
        <v>19</v>
      </c>
      <c r="B65" s="24" t="s">
        <v>686</v>
      </c>
      <c r="C65" s="24" t="s">
        <v>20</v>
      </c>
      <c r="D65" s="25">
        <v>2.5</v>
      </c>
      <c r="E65" s="26">
        <v>2479.02588</v>
      </c>
      <c r="F65" s="27">
        <v>0.40153867784701464</v>
      </c>
      <c r="M65" s="28"/>
      <c r="N65" s="28"/>
      <c r="O65" s="28"/>
    </row>
    <row r="66" spans="1:15" ht="12.75">
      <c r="A66" s="24" t="s">
        <v>40</v>
      </c>
      <c r="B66" s="24" t="s">
        <v>687</v>
      </c>
      <c r="C66" s="24" t="s">
        <v>20</v>
      </c>
      <c r="D66" s="25">
        <v>2.5</v>
      </c>
      <c r="E66" s="26">
        <v>2468.3374525</v>
      </c>
      <c r="F66" s="27">
        <v>0.39980742643845174</v>
      </c>
      <c r="M66" s="28"/>
      <c r="N66" s="28"/>
      <c r="O66" s="28"/>
    </row>
    <row r="67" spans="1:15" ht="12.75">
      <c r="A67" s="24" t="s">
        <v>23</v>
      </c>
      <c r="B67" s="24" t="s">
        <v>688</v>
      </c>
      <c r="C67" s="24" t="s">
        <v>17</v>
      </c>
      <c r="D67" s="25">
        <v>2.5</v>
      </c>
      <c r="E67" s="26">
        <v>2468.21448</v>
      </c>
      <c r="F67" s="27">
        <v>0.3997875080441099</v>
      </c>
      <c r="M67" s="28"/>
      <c r="N67" s="28"/>
      <c r="O67" s="28"/>
    </row>
    <row r="68" spans="1:15" ht="12.75">
      <c r="A68" s="24" t="s">
        <v>36</v>
      </c>
      <c r="B68" s="24" t="s">
        <v>689</v>
      </c>
      <c r="C68" s="24" t="s">
        <v>17</v>
      </c>
      <c r="D68" s="25">
        <v>2.5</v>
      </c>
      <c r="E68" s="26">
        <v>2466.4672425</v>
      </c>
      <c r="F68" s="27">
        <v>0.39950450033479357</v>
      </c>
      <c r="M68" s="28"/>
      <c r="N68" s="28"/>
      <c r="O68" s="28"/>
    </row>
    <row r="69" spans="1:15" ht="12.75">
      <c r="A69" s="24" t="s">
        <v>171</v>
      </c>
      <c r="B69" s="24" t="s">
        <v>690</v>
      </c>
      <c r="C69" s="24" t="s">
        <v>14</v>
      </c>
      <c r="D69" s="25">
        <v>2.5</v>
      </c>
      <c r="E69" s="26">
        <v>2465.33115</v>
      </c>
      <c r="F69" s="27">
        <v>0.39932048245743207</v>
      </c>
      <c r="M69" s="28"/>
      <c r="N69" s="28"/>
      <c r="O69" s="28"/>
    </row>
    <row r="70" spans="1:15" ht="12.75">
      <c r="A70" s="24" t="s">
        <v>101</v>
      </c>
      <c r="B70" s="24" t="s">
        <v>691</v>
      </c>
      <c r="C70" s="24" t="s">
        <v>17</v>
      </c>
      <c r="D70" s="25">
        <v>0.5</v>
      </c>
      <c r="E70" s="26">
        <v>2464.0087765</v>
      </c>
      <c r="F70" s="27">
        <v>0.39910629183074525</v>
      </c>
      <c r="M70" s="28"/>
      <c r="N70" s="28"/>
      <c r="O70" s="28"/>
    </row>
    <row r="71" spans="1:15" ht="12.75">
      <c r="A71" s="24" t="s">
        <v>172</v>
      </c>
      <c r="B71" s="24" t="s">
        <v>692</v>
      </c>
      <c r="C71" s="24" t="s">
        <v>17</v>
      </c>
      <c r="D71" s="25">
        <v>0.5</v>
      </c>
      <c r="E71" s="26">
        <v>2464.0001385</v>
      </c>
      <c r="F71" s="27">
        <v>0.399104892696058</v>
      </c>
      <c r="M71" s="28"/>
      <c r="N71" s="28"/>
      <c r="O71" s="28"/>
    </row>
    <row r="72" spans="1:15" ht="12.75">
      <c r="A72" s="24" t="s">
        <v>173</v>
      </c>
      <c r="B72" s="24" t="s">
        <v>693</v>
      </c>
      <c r="C72" s="24" t="s">
        <v>20</v>
      </c>
      <c r="D72" s="25">
        <v>0.5</v>
      </c>
      <c r="E72" s="26">
        <v>2461.3874419999997</v>
      </c>
      <c r="F72" s="27">
        <v>0.39868170280252396</v>
      </c>
      <c r="M72" s="28"/>
      <c r="N72" s="28"/>
      <c r="O72" s="28"/>
    </row>
    <row r="73" spans="1:15" ht="12.75">
      <c r="A73" s="24" t="s">
        <v>174</v>
      </c>
      <c r="B73" s="24" t="s">
        <v>694</v>
      </c>
      <c r="C73" s="24" t="s">
        <v>17</v>
      </c>
      <c r="D73" s="25">
        <v>2.5</v>
      </c>
      <c r="E73" s="26">
        <v>2459.6945125</v>
      </c>
      <c r="F73" s="27">
        <v>0.3984074915977913</v>
      </c>
      <c r="M73" s="28"/>
      <c r="N73" s="28"/>
      <c r="O73" s="28"/>
    </row>
    <row r="74" spans="1:15" ht="12.75">
      <c r="A74" s="24" t="s">
        <v>175</v>
      </c>
      <c r="B74" s="24" t="s">
        <v>695</v>
      </c>
      <c r="C74" s="24" t="s">
        <v>14</v>
      </c>
      <c r="D74" s="25">
        <v>0.4</v>
      </c>
      <c r="E74" s="26">
        <v>1971.68062</v>
      </c>
      <c r="F74" s="27">
        <v>0.3193617443361995</v>
      </c>
      <c r="M74" s="28"/>
      <c r="N74" s="28"/>
      <c r="O74" s="28"/>
    </row>
    <row r="75" spans="1:15" ht="12.75">
      <c r="A75" s="24" t="s">
        <v>168</v>
      </c>
      <c r="B75" s="24" t="s">
        <v>696</v>
      </c>
      <c r="C75" s="24" t="s">
        <v>14</v>
      </c>
      <c r="D75" s="25">
        <v>0.1</v>
      </c>
      <c r="E75" s="26">
        <v>490.2847619</v>
      </c>
      <c r="F75" s="27">
        <v>0.0794135699228216</v>
      </c>
      <c r="M75" s="28"/>
      <c r="N75" s="28"/>
      <c r="O75" s="28"/>
    </row>
    <row r="76" spans="1:15" s="33" customFormat="1" ht="12.75">
      <c r="A76" s="29" t="s">
        <v>29</v>
      </c>
      <c r="B76" s="29"/>
      <c r="C76" s="29"/>
      <c r="D76" s="30"/>
      <c r="E76" s="31">
        <f>SUM(E7:E75)</f>
        <v>571826.5943290998</v>
      </c>
      <c r="F76" s="32">
        <f>SUM(F7:F75)+0.06</f>
        <v>92.68125760650311</v>
      </c>
      <c r="M76" s="34"/>
      <c r="N76" s="34"/>
      <c r="O76" s="34"/>
    </row>
    <row r="77" spans="1:15" ht="12.75">
      <c r="A77" s="12" t="s">
        <v>495</v>
      </c>
      <c r="B77" s="12"/>
      <c r="C77" s="24"/>
      <c r="D77" s="25"/>
      <c r="E77" s="26"/>
      <c r="F77" s="27"/>
      <c r="M77" s="28"/>
      <c r="N77" s="28"/>
      <c r="O77" s="28"/>
    </row>
    <row r="78" spans="1:15" ht="12.75">
      <c r="A78" s="24" t="s">
        <v>104</v>
      </c>
      <c r="B78" s="24"/>
      <c r="C78" s="24" t="s">
        <v>440</v>
      </c>
      <c r="D78" s="25">
        <v>0.01</v>
      </c>
      <c r="E78" s="26">
        <v>4911.0491783</v>
      </c>
      <c r="F78" s="27">
        <v>0.7954641417040186</v>
      </c>
      <c r="M78" s="28"/>
      <c r="N78" s="28"/>
      <c r="O78" s="28"/>
    </row>
    <row r="79" spans="1:15" s="33" customFormat="1" ht="12.75">
      <c r="A79" s="29" t="s">
        <v>29</v>
      </c>
      <c r="B79" s="29"/>
      <c r="C79" s="29"/>
      <c r="D79" s="30"/>
      <c r="E79" s="31">
        <f>SUM(E77:E78)</f>
        <v>4911.0491783</v>
      </c>
      <c r="F79" s="32">
        <f>SUM(F77:F78)</f>
        <v>0.7954641417040186</v>
      </c>
      <c r="M79" s="34"/>
      <c r="N79" s="34"/>
      <c r="O79" s="34"/>
    </row>
    <row r="80" spans="1:15" ht="12.75">
      <c r="A80" s="12" t="s">
        <v>176</v>
      </c>
      <c r="B80" s="12"/>
      <c r="C80" s="24"/>
      <c r="D80" s="25"/>
      <c r="E80" s="26"/>
      <c r="F80" s="27"/>
      <c r="M80" s="28"/>
      <c r="N80" s="28"/>
      <c r="O80" s="28"/>
    </row>
    <row r="81" spans="1:15" ht="12.75">
      <c r="A81" s="24" t="s">
        <v>177</v>
      </c>
      <c r="B81" s="24"/>
      <c r="C81" s="24" t="s">
        <v>132</v>
      </c>
      <c r="D81" s="25">
        <v>5000</v>
      </c>
      <c r="E81" s="26">
        <v>4957.49</v>
      </c>
      <c r="F81" s="27">
        <v>0.8029863649667894</v>
      </c>
      <c r="M81" s="28"/>
      <c r="N81" s="28"/>
      <c r="O81" s="28"/>
    </row>
    <row r="82" spans="1:15" s="33" customFormat="1" ht="12.75">
      <c r="A82" s="29" t="s">
        <v>29</v>
      </c>
      <c r="B82" s="29"/>
      <c r="C82" s="29"/>
      <c r="D82" s="30"/>
      <c r="E82" s="31">
        <f>SUM(E80:E81)</f>
        <v>4957.49</v>
      </c>
      <c r="F82" s="32">
        <f>SUM(F80:F81)</f>
        <v>0.8029863649667894</v>
      </c>
      <c r="M82" s="34"/>
      <c r="N82" s="34"/>
      <c r="O82" s="34"/>
    </row>
    <row r="83" spans="1:15" ht="12.75">
      <c r="A83" s="12" t="s">
        <v>178</v>
      </c>
      <c r="B83" s="12"/>
      <c r="C83" s="24"/>
      <c r="D83" s="25"/>
      <c r="E83" s="26"/>
      <c r="F83" s="27"/>
      <c r="M83" s="28"/>
      <c r="N83" s="28"/>
      <c r="O83" s="28"/>
    </row>
    <row r="84" spans="1:15" ht="12.75">
      <c r="A84" s="12" t="s">
        <v>179</v>
      </c>
      <c r="B84" s="12"/>
      <c r="C84" s="12" t="s">
        <v>442</v>
      </c>
      <c r="D84" s="25"/>
      <c r="E84" s="26"/>
      <c r="F84" s="27"/>
      <c r="M84" s="28"/>
      <c r="N84" s="28"/>
      <c r="O84" s="28"/>
    </row>
    <row r="85" spans="1:15" ht="12.75">
      <c r="A85" s="24" t="s">
        <v>443</v>
      </c>
      <c r="B85" s="24"/>
      <c r="C85" s="24" t="s">
        <v>441</v>
      </c>
      <c r="D85" s="25">
        <v>200000</v>
      </c>
      <c r="E85" s="26">
        <v>20000</v>
      </c>
      <c r="F85" s="27">
        <v>3.2394875833003773</v>
      </c>
      <c r="M85" s="28"/>
      <c r="N85" s="28"/>
      <c r="O85" s="28"/>
    </row>
    <row r="86" spans="1:15" ht="12.75">
      <c r="A86" s="24" t="s">
        <v>443</v>
      </c>
      <c r="B86" s="24"/>
      <c r="C86" s="24" t="s">
        <v>441</v>
      </c>
      <c r="D86" s="25">
        <v>100000</v>
      </c>
      <c r="E86" s="26">
        <v>10000</v>
      </c>
      <c r="F86" s="27">
        <v>1.6197437916501887</v>
      </c>
      <c r="M86" s="28"/>
      <c r="N86" s="28"/>
      <c r="O86" s="28"/>
    </row>
    <row r="87" spans="1:15" ht="12.75">
      <c r="A87" s="24" t="s">
        <v>444</v>
      </c>
      <c r="B87" s="24"/>
      <c r="C87" s="24" t="s">
        <v>441</v>
      </c>
      <c r="D87" s="25">
        <v>100000</v>
      </c>
      <c r="E87" s="26">
        <v>10000</v>
      </c>
      <c r="F87" s="27">
        <v>1.6197437916501887</v>
      </c>
      <c r="M87" s="28"/>
      <c r="N87" s="28"/>
      <c r="O87" s="28"/>
    </row>
    <row r="88" spans="1:15" ht="12.75">
      <c r="A88" s="24" t="s">
        <v>454</v>
      </c>
      <c r="B88" s="24"/>
      <c r="C88" s="24" t="s">
        <v>441</v>
      </c>
      <c r="D88" s="25">
        <v>50000</v>
      </c>
      <c r="E88" s="26">
        <v>5000</v>
      </c>
      <c r="F88" s="27">
        <v>0.8098718958250943</v>
      </c>
      <c r="M88" s="28"/>
      <c r="N88" s="28"/>
      <c r="O88" s="28"/>
    </row>
    <row r="89" spans="1:15" s="33" customFormat="1" ht="12.75">
      <c r="A89" s="29" t="s">
        <v>29</v>
      </c>
      <c r="B89" s="29"/>
      <c r="C89" s="29"/>
      <c r="D89" s="30"/>
      <c r="E89" s="31">
        <f>SUM(E84:E88)</f>
        <v>45000</v>
      </c>
      <c r="F89" s="32">
        <f>SUM(F84:F88)</f>
        <v>7.288847062425849</v>
      </c>
      <c r="M89" s="34"/>
      <c r="N89" s="34"/>
      <c r="O89" s="34"/>
    </row>
    <row r="90" spans="1:15" ht="12.75">
      <c r="A90" s="24" t="s">
        <v>30</v>
      </c>
      <c r="B90" s="24"/>
      <c r="C90" s="24"/>
      <c r="D90" s="25"/>
      <c r="E90" s="26">
        <v>5371.4722751</v>
      </c>
      <c r="F90" s="27">
        <v>0.870040886961434</v>
      </c>
      <c r="M90" s="28"/>
      <c r="N90" s="28"/>
      <c r="O90" s="28"/>
    </row>
    <row r="91" spans="1:15" s="33" customFormat="1" ht="12.75">
      <c r="A91" s="29" t="s">
        <v>29</v>
      </c>
      <c r="B91" s="29"/>
      <c r="C91" s="29"/>
      <c r="D91" s="30"/>
      <c r="E91" s="31">
        <f>SUM(E90:E90)</f>
        <v>5371.4722751</v>
      </c>
      <c r="F91" s="32">
        <f>SUM(F90:F90)</f>
        <v>0.870040886961434</v>
      </c>
      <c r="M91" s="34"/>
      <c r="N91" s="34"/>
      <c r="O91" s="34"/>
    </row>
    <row r="92" spans="1:6" s="38" customFormat="1" ht="12.75">
      <c r="A92" s="24" t="s">
        <v>31</v>
      </c>
      <c r="B92" s="24"/>
      <c r="C92" s="24"/>
      <c r="D92" s="35"/>
      <c r="E92" s="36">
        <v>-14685.014227700196</v>
      </c>
      <c r="F92" s="37">
        <v>-2.44</v>
      </c>
    </row>
    <row r="93" spans="1:6" s="33" customFormat="1" ht="12.75">
      <c r="A93" s="29" t="s">
        <v>32</v>
      </c>
      <c r="B93" s="29"/>
      <c r="C93" s="29"/>
      <c r="D93" s="39"/>
      <c r="E93" s="40">
        <v>617381.5915548</v>
      </c>
      <c r="F93" s="41">
        <v>100</v>
      </c>
    </row>
    <row r="94" ht="12.75">
      <c r="A94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O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7" bestFit="1" customWidth="1"/>
    <col min="2" max="2" width="14.2812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181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182</v>
      </c>
      <c r="B8" s="24" t="s">
        <v>697</v>
      </c>
      <c r="C8" s="24" t="s">
        <v>60</v>
      </c>
      <c r="D8" s="25">
        <v>0.5</v>
      </c>
      <c r="E8" s="26">
        <v>5046.3273595</v>
      </c>
      <c r="F8" s="27">
        <v>6.180920796043276</v>
      </c>
      <c r="M8" s="28"/>
      <c r="N8" s="28"/>
      <c r="O8" s="28"/>
    </row>
    <row r="9" spans="1:15" ht="12.75">
      <c r="A9" s="24" t="s">
        <v>1025</v>
      </c>
      <c r="B9" s="24" t="s">
        <v>698</v>
      </c>
      <c r="C9" s="24" t="s">
        <v>58</v>
      </c>
      <c r="D9" s="25">
        <v>0.42</v>
      </c>
      <c r="E9" s="26">
        <v>4215.36872316</v>
      </c>
      <c r="F9" s="27">
        <v>5.163133175441001</v>
      </c>
      <c r="M9" s="28"/>
      <c r="N9" s="28"/>
      <c r="O9" s="28"/>
    </row>
    <row r="10" spans="1:15" ht="12.75">
      <c r="A10" s="24" t="s">
        <v>184</v>
      </c>
      <c r="B10" s="24" t="s">
        <v>699</v>
      </c>
      <c r="C10" s="24" t="s">
        <v>185</v>
      </c>
      <c r="D10" s="25">
        <v>0.4</v>
      </c>
      <c r="E10" s="26">
        <v>4036.6516284</v>
      </c>
      <c r="F10" s="27">
        <v>4.944234136810267</v>
      </c>
      <c r="M10" s="28"/>
      <c r="N10" s="28"/>
      <c r="O10" s="28"/>
    </row>
    <row r="11" spans="1:15" ht="12.75">
      <c r="A11" s="24" t="s">
        <v>186</v>
      </c>
      <c r="B11" s="24" t="s">
        <v>700</v>
      </c>
      <c r="C11" s="24" t="s">
        <v>60</v>
      </c>
      <c r="D11" s="25">
        <v>0.4</v>
      </c>
      <c r="E11" s="26">
        <v>4032.3555104</v>
      </c>
      <c r="F11" s="27">
        <v>4.938972099055529</v>
      </c>
      <c r="M11" s="28"/>
      <c r="N11" s="28"/>
      <c r="O11" s="28"/>
    </row>
    <row r="12" spans="1:15" ht="12.75">
      <c r="A12" s="24" t="s">
        <v>187</v>
      </c>
      <c r="B12" s="24" t="s">
        <v>701</v>
      </c>
      <c r="C12" s="24" t="s">
        <v>60</v>
      </c>
      <c r="D12" s="25">
        <v>0.4</v>
      </c>
      <c r="E12" s="26">
        <v>4028.8551684</v>
      </c>
      <c r="F12" s="27">
        <v>4.934684755980107</v>
      </c>
      <c r="M12" s="28"/>
      <c r="N12" s="28"/>
      <c r="O12" s="28"/>
    </row>
    <row r="13" spans="1:15" ht="12.75">
      <c r="A13" s="24" t="s">
        <v>188</v>
      </c>
      <c r="B13" s="24" t="s">
        <v>702</v>
      </c>
      <c r="C13" s="24" t="s">
        <v>60</v>
      </c>
      <c r="D13" s="25">
        <v>0.35</v>
      </c>
      <c r="E13" s="26">
        <v>3529.7953516000002</v>
      </c>
      <c r="F13" s="27">
        <v>4.3234185854805585</v>
      </c>
      <c r="M13" s="28"/>
      <c r="N13" s="28"/>
      <c r="O13" s="28"/>
    </row>
    <row r="14" spans="1:15" ht="12.75">
      <c r="A14" s="24" t="s">
        <v>189</v>
      </c>
      <c r="B14" s="24" t="s">
        <v>703</v>
      </c>
      <c r="C14" s="24" t="s">
        <v>60</v>
      </c>
      <c r="D14" s="25">
        <v>0.3</v>
      </c>
      <c r="E14" s="26">
        <v>3067.799031</v>
      </c>
      <c r="F14" s="27">
        <v>3.7575491001574832</v>
      </c>
      <c r="M14" s="28"/>
      <c r="N14" s="28"/>
      <c r="O14" s="28"/>
    </row>
    <row r="15" spans="1:15" ht="12.75">
      <c r="A15" s="24" t="s">
        <v>190</v>
      </c>
      <c r="B15" s="24" t="s">
        <v>704</v>
      </c>
      <c r="C15" s="24" t="s">
        <v>185</v>
      </c>
      <c r="D15" s="25">
        <v>0.3</v>
      </c>
      <c r="E15" s="26">
        <v>3037.958772</v>
      </c>
      <c r="F15" s="27">
        <v>3.7209996921875064</v>
      </c>
      <c r="M15" s="28"/>
      <c r="N15" s="28"/>
      <c r="O15" s="28"/>
    </row>
    <row r="16" spans="1:15" ht="12.75">
      <c r="A16" s="24" t="s">
        <v>86</v>
      </c>
      <c r="B16" s="24" t="s">
        <v>705</v>
      </c>
      <c r="C16" s="24" t="s">
        <v>60</v>
      </c>
      <c r="D16" s="25">
        <v>0.25</v>
      </c>
      <c r="E16" s="26">
        <v>2698.82323725</v>
      </c>
      <c r="F16" s="27">
        <v>3.3056144565334282</v>
      </c>
      <c r="M16" s="28"/>
      <c r="N16" s="28"/>
      <c r="O16" s="28"/>
    </row>
    <row r="17" spans="1:15" ht="12.75">
      <c r="A17" s="24" t="s">
        <v>191</v>
      </c>
      <c r="B17" s="24" t="s">
        <v>706</v>
      </c>
      <c r="C17" s="24" t="s">
        <v>60</v>
      </c>
      <c r="D17" s="25">
        <v>0.25</v>
      </c>
      <c r="E17" s="26">
        <v>2517.5310575</v>
      </c>
      <c r="F17" s="27">
        <v>3.083561362441685</v>
      </c>
      <c r="M17" s="28"/>
      <c r="N17" s="28"/>
      <c r="O17" s="28"/>
    </row>
    <row r="18" spans="1:15" ht="12.75">
      <c r="A18" s="24" t="s">
        <v>192</v>
      </c>
      <c r="B18" s="24" t="s">
        <v>707</v>
      </c>
      <c r="C18" s="24" t="s">
        <v>58</v>
      </c>
      <c r="D18" s="25">
        <v>0.5</v>
      </c>
      <c r="E18" s="26">
        <v>2496.7117105</v>
      </c>
      <c r="F18" s="27">
        <v>3.058061087555616</v>
      </c>
      <c r="M18" s="28"/>
      <c r="N18" s="28"/>
      <c r="O18" s="28"/>
    </row>
    <row r="19" spans="1:15" ht="12.75">
      <c r="A19" s="24" t="s">
        <v>193</v>
      </c>
      <c r="B19" s="24" t="s">
        <v>708</v>
      </c>
      <c r="C19" s="24" t="s">
        <v>60</v>
      </c>
      <c r="D19" s="25">
        <v>0.2</v>
      </c>
      <c r="E19" s="26">
        <v>2035.1067262000001</v>
      </c>
      <c r="F19" s="27">
        <v>2.492670924817582</v>
      </c>
      <c r="M19" s="28"/>
      <c r="N19" s="28"/>
      <c r="O19" s="28"/>
    </row>
    <row r="20" spans="1:15" ht="12.75">
      <c r="A20" s="24" t="s">
        <v>194</v>
      </c>
      <c r="B20" s="24" t="s">
        <v>709</v>
      </c>
      <c r="C20" s="24" t="s">
        <v>60</v>
      </c>
      <c r="D20" s="25">
        <v>0.2</v>
      </c>
      <c r="E20" s="26">
        <v>2031.1817319999998</v>
      </c>
      <c r="F20" s="27">
        <v>2.4878634526607346</v>
      </c>
      <c r="M20" s="28"/>
      <c r="N20" s="28"/>
      <c r="O20" s="28"/>
    </row>
    <row r="21" spans="1:15" ht="12.75">
      <c r="A21" s="24" t="s">
        <v>195</v>
      </c>
      <c r="B21" s="24" t="s">
        <v>710</v>
      </c>
      <c r="C21" s="24" t="s">
        <v>60</v>
      </c>
      <c r="D21" s="25">
        <v>0.2</v>
      </c>
      <c r="E21" s="26">
        <v>2023.7906841999998</v>
      </c>
      <c r="F21" s="27">
        <v>2.4788106350773558</v>
      </c>
      <c r="M21" s="28"/>
      <c r="N21" s="28"/>
      <c r="O21" s="28"/>
    </row>
    <row r="22" spans="1:15" ht="12.75">
      <c r="A22" s="24" t="s">
        <v>196</v>
      </c>
      <c r="B22" s="24" t="s">
        <v>711</v>
      </c>
      <c r="C22" s="24" t="s">
        <v>60</v>
      </c>
      <c r="D22" s="25">
        <v>0.15</v>
      </c>
      <c r="E22" s="26">
        <v>1535.4715566</v>
      </c>
      <c r="F22" s="27">
        <v>1.8807000417947977</v>
      </c>
      <c r="M22" s="28"/>
      <c r="N22" s="28"/>
      <c r="O22" s="28"/>
    </row>
    <row r="23" spans="1:15" ht="12.75">
      <c r="A23" s="24" t="s">
        <v>197</v>
      </c>
      <c r="B23" s="24" t="s">
        <v>712</v>
      </c>
      <c r="C23" s="24" t="s">
        <v>60</v>
      </c>
      <c r="D23" s="25">
        <v>0.15</v>
      </c>
      <c r="E23" s="26">
        <v>1524.1948464</v>
      </c>
      <c r="F23" s="27">
        <v>1.8668879270387226</v>
      </c>
      <c r="M23" s="28"/>
      <c r="N23" s="28"/>
      <c r="O23" s="28"/>
    </row>
    <row r="24" spans="1:15" ht="12.75">
      <c r="A24" s="24" t="s">
        <v>198</v>
      </c>
      <c r="B24" s="24" t="s">
        <v>713</v>
      </c>
      <c r="C24" s="24" t="s">
        <v>60</v>
      </c>
      <c r="D24" s="25">
        <v>0.15</v>
      </c>
      <c r="E24" s="26">
        <v>1517.0127252000002</v>
      </c>
      <c r="F24" s="27">
        <v>1.85809101016784</v>
      </c>
      <c r="M24" s="28"/>
      <c r="N24" s="28"/>
      <c r="O24" s="28"/>
    </row>
    <row r="25" spans="1:15" ht="12.75">
      <c r="A25" s="24" t="s">
        <v>63</v>
      </c>
      <c r="B25" s="24" t="s">
        <v>714</v>
      </c>
      <c r="C25" s="24" t="s">
        <v>185</v>
      </c>
      <c r="D25" s="25">
        <v>1500</v>
      </c>
      <c r="E25" s="26">
        <v>1515.021</v>
      </c>
      <c r="F25" s="27">
        <v>1.8556514744755097</v>
      </c>
      <c r="M25" s="28"/>
      <c r="N25" s="28"/>
      <c r="O25" s="28"/>
    </row>
    <row r="26" spans="1:15" ht="12.75">
      <c r="A26" s="24" t="s">
        <v>199</v>
      </c>
      <c r="B26" s="24" t="s">
        <v>715</v>
      </c>
      <c r="C26" s="24" t="s">
        <v>58</v>
      </c>
      <c r="D26" s="25">
        <v>0.3</v>
      </c>
      <c r="E26" s="26">
        <v>1510.1122344</v>
      </c>
      <c r="F26" s="27">
        <v>1.8496390442032595</v>
      </c>
      <c r="M26" s="28"/>
      <c r="N26" s="28"/>
      <c r="O26" s="28"/>
    </row>
    <row r="27" spans="1:15" ht="12.75">
      <c r="A27" s="24" t="s">
        <v>200</v>
      </c>
      <c r="B27" s="24" t="s">
        <v>716</v>
      </c>
      <c r="C27" s="24" t="s">
        <v>60</v>
      </c>
      <c r="D27" s="25">
        <v>0.133</v>
      </c>
      <c r="E27" s="26">
        <v>1338.249827873</v>
      </c>
      <c r="F27" s="27">
        <v>1.6391358709279473</v>
      </c>
      <c r="M27" s="28"/>
      <c r="N27" s="28"/>
      <c r="O27" s="28"/>
    </row>
    <row r="28" spans="1:15" ht="12.75">
      <c r="A28" s="24" t="s">
        <v>200</v>
      </c>
      <c r="B28" s="24" t="s">
        <v>717</v>
      </c>
      <c r="C28" s="24" t="s">
        <v>60</v>
      </c>
      <c r="D28" s="25">
        <v>0.133</v>
      </c>
      <c r="E28" s="26">
        <v>1338.249827873</v>
      </c>
      <c r="F28" s="27">
        <v>1.6391358709279473</v>
      </c>
      <c r="M28" s="28"/>
      <c r="N28" s="28"/>
      <c r="O28" s="28"/>
    </row>
    <row r="29" spans="1:15" ht="12.75">
      <c r="A29" s="24" t="s">
        <v>57</v>
      </c>
      <c r="B29" s="24" t="s">
        <v>528</v>
      </c>
      <c r="C29" s="24" t="s">
        <v>58</v>
      </c>
      <c r="D29" s="25">
        <v>0.2</v>
      </c>
      <c r="E29" s="26">
        <v>1018.4522292</v>
      </c>
      <c r="F29" s="27">
        <v>1.2474364255002734</v>
      </c>
      <c r="M29" s="28"/>
      <c r="N29" s="28"/>
      <c r="O29" s="28"/>
    </row>
    <row r="30" spans="1:15" ht="12.75">
      <c r="A30" s="24" t="s">
        <v>193</v>
      </c>
      <c r="B30" s="24" t="s">
        <v>718</v>
      </c>
      <c r="C30" s="24" t="s">
        <v>60</v>
      </c>
      <c r="D30" s="25">
        <v>0.1</v>
      </c>
      <c r="E30" s="26">
        <v>1016.9873599</v>
      </c>
      <c r="F30" s="27">
        <v>1.2456422016073645</v>
      </c>
      <c r="M30" s="28"/>
      <c r="N30" s="28"/>
      <c r="O30" s="28"/>
    </row>
    <row r="31" spans="1:15" ht="12.75">
      <c r="A31" s="24" t="s">
        <v>201</v>
      </c>
      <c r="B31" s="24" t="s">
        <v>719</v>
      </c>
      <c r="C31" s="24" t="s">
        <v>60</v>
      </c>
      <c r="D31" s="25">
        <v>0.1</v>
      </c>
      <c r="E31" s="26">
        <v>1013.4919858</v>
      </c>
      <c r="F31" s="27">
        <v>1.241360943392126</v>
      </c>
      <c r="M31" s="28"/>
      <c r="N31" s="28"/>
      <c r="O31" s="28"/>
    </row>
    <row r="32" spans="1:15" ht="12.75">
      <c r="A32" s="24" t="s">
        <v>202</v>
      </c>
      <c r="B32" s="24" t="s">
        <v>720</v>
      </c>
      <c r="C32" s="24" t="s">
        <v>185</v>
      </c>
      <c r="D32" s="25">
        <v>0.1</v>
      </c>
      <c r="E32" s="26">
        <v>1007.0679842000001</v>
      </c>
      <c r="F32" s="27">
        <v>1.2334925983057723</v>
      </c>
      <c r="M32" s="28"/>
      <c r="N32" s="28"/>
      <c r="O32" s="28"/>
    </row>
    <row r="33" spans="1:15" ht="12.75">
      <c r="A33" s="24" t="s">
        <v>203</v>
      </c>
      <c r="B33" s="24" t="s">
        <v>721</v>
      </c>
      <c r="C33" s="24" t="s">
        <v>60</v>
      </c>
      <c r="D33" s="25">
        <v>0.08</v>
      </c>
      <c r="E33" s="26">
        <v>990.4120801600001</v>
      </c>
      <c r="F33" s="27">
        <v>1.2130918560780748</v>
      </c>
      <c r="M33" s="28"/>
      <c r="N33" s="28"/>
      <c r="O33" s="28"/>
    </row>
    <row r="34" spans="1:15" ht="12.75">
      <c r="A34" s="24" t="s">
        <v>204</v>
      </c>
      <c r="B34" s="24" t="s">
        <v>722</v>
      </c>
      <c r="C34" s="24" t="s">
        <v>60</v>
      </c>
      <c r="D34" s="25">
        <v>1000</v>
      </c>
      <c r="E34" s="26">
        <v>983.837</v>
      </c>
      <c r="F34" s="27">
        <v>1.2050384646110925</v>
      </c>
      <c r="M34" s="28"/>
      <c r="N34" s="28"/>
      <c r="O34" s="28"/>
    </row>
    <row r="35" spans="1:15" ht="12.75">
      <c r="A35" s="24" t="s">
        <v>205</v>
      </c>
      <c r="B35" s="24" t="s">
        <v>723</v>
      </c>
      <c r="C35" s="24" t="s">
        <v>60</v>
      </c>
      <c r="D35" s="25">
        <v>500</v>
      </c>
      <c r="E35" s="26">
        <v>541.7465</v>
      </c>
      <c r="F35" s="27">
        <v>0.6635503346270096</v>
      </c>
      <c r="M35" s="28"/>
      <c r="N35" s="28"/>
      <c r="O35" s="28"/>
    </row>
    <row r="36" spans="1:15" ht="12.75">
      <c r="A36" s="24" t="s">
        <v>206</v>
      </c>
      <c r="B36" s="24" t="s">
        <v>724</v>
      </c>
      <c r="C36" s="24" t="s">
        <v>60</v>
      </c>
      <c r="D36" s="25">
        <v>0.05</v>
      </c>
      <c r="E36" s="26">
        <v>519.93856545</v>
      </c>
      <c r="F36" s="27">
        <v>0.6368392026341376</v>
      </c>
      <c r="M36" s="28"/>
      <c r="N36" s="28"/>
      <c r="O36" s="28"/>
    </row>
    <row r="37" spans="1:15" ht="12.75">
      <c r="A37" s="24" t="s">
        <v>207</v>
      </c>
      <c r="B37" s="24" t="s">
        <v>725</v>
      </c>
      <c r="C37" s="24" t="s">
        <v>60</v>
      </c>
      <c r="D37" s="25">
        <v>0.04</v>
      </c>
      <c r="E37" s="26">
        <v>510.94106259999995</v>
      </c>
      <c r="F37" s="27">
        <v>0.6258187419077186</v>
      </c>
      <c r="M37" s="28"/>
      <c r="N37" s="28"/>
      <c r="O37" s="28"/>
    </row>
    <row r="38" spans="1:15" ht="12.75">
      <c r="A38" s="24" t="s">
        <v>208</v>
      </c>
      <c r="B38" s="24" t="s">
        <v>726</v>
      </c>
      <c r="C38" s="24" t="s">
        <v>60</v>
      </c>
      <c r="D38" s="25">
        <v>0.05</v>
      </c>
      <c r="E38" s="26">
        <v>510.50227635</v>
      </c>
      <c r="F38" s="27">
        <v>0.6252813009403708</v>
      </c>
      <c r="M38" s="28"/>
      <c r="N38" s="28"/>
      <c r="O38" s="28"/>
    </row>
    <row r="39" spans="1:15" ht="12.75">
      <c r="A39" s="24" t="s">
        <v>209</v>
      </c>
      <c r="B39" s="24" t="s">
        <v>727</v>
      </c>
      <c r="C39" s="24" t="s">
        <v>60</v>
      </c>
      <c r="D39" s="25">
        <v>0.04</v>
      </c>
      <c r="E39" s="26">
        <v>508.04306044</v>
      </c>
      <c r="F39" s="27">
        <v>0.6222691660396368</v>
      </c>
      <c r="M39" s="28"/>
      <c r="N39" s="28"/>
      <c r="O39" s="28"/>
    </row>
    <row r="40" spans="1:15" ht="12.75">
      <c r="A40" s="24" t="s">
        <v>210</v>
      </c>
      <c r="B40" s="24" t="s">
        <v>728</v>
      </c>
      <c r="C40" s="24" t="s">
        <v>60</v>
      </c>
      <c r="D40" s="25">
        <v>0.05</v>
      </c>
      <c r="E40" s="26">
        <v>507.18029045000003</v>
      </c>
      <c r="F40" s="27">
        <v>0.6212124147443896</v>
      </c>
      <c r="M40" s="28"/>
      <c r="N40" s="28"/>
      <c r="O40" s="28"/>
    </row>
    <row r="41" spans="1:15" ht="12.75">
      <c r="A41" s="24" t="s">
        <v>211</v>
      </c>
      <c r="B41" s="24" t="s">
        <v>729</v>
      </c>
      <c r="C41" s="24" t="s">
        <v>60</v>
      </c>
      <c r="D41" s="25">
        <v>0.05</v>
      </c>
      <c r="E41" s="26">
        <v>506.11850810000004</v>
      </c>
      <c r="F41" s="27">
        <v>0.6199119060495598</v>
      </c>
      <c r="M41" s="28"/>
      <c r="N41" s="28"/>
      <c r="O41" s="28"/>
    </row>
    <row r="42" spans="1:15" ht="12.75">
      <c r="A42" s="24" t="s">
        <v>212</v>
      </c>
      <c r="B42" s="24" t="s">
        <v>730</v>
      </c>
      <c r="C42" s="24" t="s">
        <v>60</v>
      </c>
      <c r="D42" s="25">
        <v>0.04</v>
      </c>
      <c r="E42" s="26">
        <v>501.27689571999997</v>
      </c>
      <c r="F42" s="27">
        <v>0.6139817274237943</v>
      </c>
      <c r="M42" s="28"/>
      <c r="N42" s="28"/>
      <c r="O42" s="28"/>
    </row>
    <row r="43" spans="1:15" ht="12.75">
      <c r="A43" s="24" t="s">
        <v>455</v>
      </c>
      <c r="B43" s="24" t="s">
        <v>731</v>
      </c>
      <c r="C43" s="24" t="s">
        <v>60</v>
      </c>
      <c r="D43" s="25">
        <v>500</v>
      </c>
      <c r="E43" s="26">
        <v>499.9042314</v>
      </c>
      <c r="F43" s="27">
        <v>0.6123004394618664</v>
      </c>
      <c r="M43" s="28"/>
      <c r="N43" s="28"/>
      <c r="O43" s="28"/>
    </row>
    <row r="44" spans="1:15" ht="12.75">
      <c r="A44" s="24" t="s">
        <v>213</v>
      </c>
      <c r="B44" s="24" t="s">
        <v>732</v>
      </c>
      <c r="C44" s="24" t="s">
        <v>60</v>
      </c>
      <c r="D44" s="25">
        <v>0.05</v>
      </c>
      <c r="E44" s="26">
        <v>499.44016165</v>
      </c>
      <c r="F44" s="27">
        <v>0.611732030366648</v>
      </c>
      <c r="M44" s="28"/>
      <c r="N44" s="28"/>
      <c r="O44" s="28"/>
    </row>
    <row r="45" spans="1:15" ht="12.75">
      <c r="A45" s="24" t="s">
        <v>214</v>
      </c>
      <c r="B45" s="24" t="s">
        <v>733</v>
      </c>
      <c r="C45" s="24" t="s">
        <v>60</v>
      </c>
      <c r="D45" s="25">
        <v>0.05</v>
      </c>
      <c r="E45" s="26">
        <v>496.77189255</v>
      </c>
      <c r="F45" s="27">
        <v>0.6084638397014939</v>
      </c>
      <c r="M45" s="28"/>
      <c r="N45" s="28"/>
      <c r="O45" s="28"/>
    </row>
    <row r="46" spans="1:15" ht="12.75">
      <c r="A46" s="24" t="s">
        <v>215</v>
      </c>
      <c r="B46" s="24" t="s">
        <v>734</v>
      </c>
      <c r="C46" s="24" t="s">
        <v>60</v>
      </c>
      <c r="D46" s="25">
        <v>0.027</v>
      </c>
      <c r="E46" s="26">
        <v>273.465708174</v>
      </c>
      <c r="F46" s="27">
        <v>0.3349505020666859</v>
      </c>
      <c r="M46" s="28"/>
      <c r="N46" s="28"/>
      <c r="O46" s="28"/>
    </row>
    <row r="47" spans="1:15" ht="12.75">
      <c r="A47" s="24" t="s">
        <v>216</v>
      </c>
      <c r="B47" s="24" t="s">
        <v>735</v>
      </c>
      <c r="C47" s="24" t="s">
        <v>60</v>
      </c>
      <c r="D47" s="25">
        <v>152.118</v>
      </c>
      <c r="E47" s="26">
        <v>257.910136398</v>
      </c>
      <c r="F47" s="27">
        <v>0.31589748583625477</v>
      </c>
      <c r="M47" s="28"/>
      <c r="N47" s="28"/>
      <c r="O47" s="28"/>
    </row>
    <row r="48" spans="1:15" ht="12.75">
      <c r="A48" s="24" t="s">
        <v>217</v>
      </c>
      <c r="B48" s="24" t="s">
        <v>736</v>
      </c>
      <c r="C48" s="24" t="s">
        <v>60</v>
      </c>
      <c r="D48" s="25">
        <v>0.02</v>
      </c>
      <c r="E48" s="26">
        <v>201.8135675</v>
      </c>
      <c r="F48" s="27">
        <v>0.24718841791667429</v>
      </c>
      <c r="M48" s="28"/>
      <c r="N48" s="28"/>
      <c r="O48" s="28"/>
    </row>
    <row r="49" spans="1:15" s="33" customFormat="1" ht="12.75">
      <c r="A49" s="29" t="s">
        <v>29</v>
      </c>
      <c r="B49" s="29"/>
      <c r="C49" s="29"/>
      <c r="D49" s="30"/>
      <c r="E49" s="31">
        <f>SUM(E7:E48)</f>
        <v>67441.87020649799</v>
      </c>
      <c r="F49" s="32">
        <f>SUM(F7:F48)</f>
        <v>82.60519549898912</v>
      </c>
      <c r="M49" s="34"/>
      <c r="N49" s="34"/>
      <c r="O49" s="34"/>
    </row>
    <row r="50" spans="1:15" ht="12.75">
      <c r="A50" s="12" t="s">
        <v>70</v>
      </c>
      <c r="B50" s="12"/>
      <c r="C50" s="24"/>
      <c r="D50" s="25"/>
      <c r="E50" s="26"/>
      <c r="F50" s="27"/>
      <c r="M50" s="28"/>
      <c r="N50" s="28"/>
      <c r="O50" s="28"/>
    </row>
    <row r="51" spans="1:15" ht="12.75">
      <c r="A51" s="24" t="s">
        <v>465</v>
      </c>
      <c r="B51" s="24" t="s">
        <v>737</v>
      </c>
      <c r="C51" s="24" t="s">
        <v>60</v>
      </c>
      <c r="D51" s="25">
        <v>0.25</v>
      </c>
      <c r="E51" s="26">
        <v>2512.8419615000003</v>
      </c>
      <c r="F51" s="27">
        <v>3.0778179912894985</v>
      </c>
      <c r="M51" s="28"/>
      <c r="N51" s="28"/>
      <c r="O51" s="28"/>
    </row>
    <row r="52" spans="1:15" ht="12.75">
      <c r="A52" s="24" t="s">
        <v>466</v>
      </c>
      <c r="B52" s="24" t="s">
        <v>738</v>
      </c>
      <c r="C52" s="24" t="s">
        <v>60</v>
      </c>
      <c r="D52" s="25">
        <v>0.1</v>
      </c>
      <c r="E52" s="26">
        <v>1013.0038591</v>
      </c>
      <c r="F52" s="27">
        <v>1.2407630684909954</v>
      </c>
      <c r="M52" s="28"/>
      <c r="N52" s="28"/>
      <c r="O52" s="28"/>
    </row>
    <row r="53" spans="1:15" ht="12.75">
      <c r="A53" s="24" t="s">
        <v>467</v>
      </c>
      <c r="B53" s="24" t="s">
        <v>739</v>
      </c>
      <c r="C53" s="24" t="s">
        <v>60</v>
      </c>
      <c r="D53" s="25">
        <v>0.1</v>
      </c>
      <c r="E53" s="26">
        <v>1005.8928437000001</v>
      </c>
      <c r="F53" s="27">
        <v>1.2320532445268209</v>
      </c>
      <c r="M53" s="28"/>
      <c r="N53" s="28"/>
      <c r="O53" s="28"/>
    </row>
    <row r="54" spans="1:15" ht="12.75">
      <c r="A54" s="24" t="s">
        <v>468</v>
      </c>
      <c r="B54" s="24" t="s">
        <v>740</v>
      </c>
      <c r="C54" s="24" t="s">
        <v>58</v>
      </c>
      <c r="D54" s="25">
        <v>0.05</v>
      </c>
      <c r="E54" s="26">
        <v>506.83210564999996</v>
      </c>
      <c r="F54" s="27">
        <v>0.6207859456475849</v>
      </c>
      <c r="M54" s="28"/>
      <c r="N54" s="28"/>
      <c r="O54" s="28"/>
    </row>
    <row r="55" spans="1:15" s="33" customFormat="1" ht="12.75">
      <c r="A55" s="29" t="s">
        <v>29</v>
      </c>
      <c r="B55" s="29"/>
      <c r="C55" s="29"/>
      <c r="D55" s="30"/>
      <c r="E55" s="31">
        <f>SUM(E50:E54)-0.01</f>
        <v>5038.560769950001</v>
      </c>
      <c r="F55" s="32">
        <f>SUM(F50:F54)</f>
        <v>6.171420249954899</v>
      </c>
      <c r="M55" s="34"/>
      <c r="N55" s="34"/>
      <c r="O55" s="34"/>
    </row>
    <row r="56" spans="1:15" ht="12.75">
      <c r="A56" s="12" t="s">
        <v>11</v>
      </c>
      <c r="B56" s="12"/>
      <c r="C56" s="24"/>
      <c r="D56" s="25"/>
      <c r="E56" s="26"/>
      <c r="F56" s="27"/>
      <c r="M56" s="28"/>
      <c r="N56" s="28"/>
      <c r="O56" s="28"/>
    </row>
    <row r="57" spans="1:15" ht="12.75">
      <c r="A57" s="20" t="s">
        <v>487</v>
      </c>
      <c r="B57" s="12"/>
      <c r="C57" s="24"/>
      <c r="D57" s="25"/>
      <c r="E57" s="26"/>
      <c r="F57" s="27"/>
      <c r="M57" s="28"/>
      <c r="N57" s="28"/>
      <c r="O57" s="28"/>
    </row>
    <row r="58" spans="1:15" ht="12.75">
      <c r="A58" s="24" t="s">
        <v>98</v>
      </c>
      <c r="B58" s="24" t="s">
        <v>741</v>
      </c>
      <c r="C58" s="24" t="s">
        <v>20</v>
      </c>
      <c r="D58" s="25">
        <v>2.5</v>
      </c>
      <c r="E58" s="26">
        <v>2399.7304525</v>
      </c>
      <c r="F58" s="27">
        <v>2.939275001815425</v>
      </c>
      <c r="M58" s="28"/>
      <c r="N58" s="28"/>
      <c r="O58" s="28"/>
    </row>
    <row r="59" spans="1:15" ht="12.75">
      <c r="A59" s="24" t="s">
        <v>24</v>
      </c>
      <c r="B59" s="24" t="s">
        <v>742</v>
      </c>
      <c r="C59" s="24" t="s">
        <v>17</v>
      </c>
      <c r="D59" s="25">
        <v>0.5</v>
      </c>
      <c r="E59" s="26">
        <v>480.0101295</v>
      </c>
      <c r="F59" s="27">
        <v>0.5879334376024196</v>
      </c>
      <c r="M59" s="28"/>
      <c r="N59" s="28"/>
      <c r="O59" s="28"/>
    </row>
    <row r="60" spans="1:15" ht="12.75">
      <c r="A60" s="24" t="s">
        <v>26</v>
      </c>
      <c r="B60" s="24" t="s">
        <v>743</v>
      </c>
      <c r="C60" s="24" t="s">
        <v>17</v>
      </c>
      <c r="D60" s="25">
        <v>0.5</v>
      </c>
      <c r="E60" s="26">
        <v>466.437594</v>
      </c>
      <c r="F60" s="27">
        <v>0.5713093145619164</v>
      </c>
      <c r="M60" s="28"/>
      <c r="N60" s="28"/>
      <c r="O60" s="28"/>
    </row>
    <row r="61" spans="1:15" s="33" customFormat="1" ht="12.75">
      <c r="A61" s="29" t="s">
        <v>29</v>
      </c>
      <c r="B61" s="29"/>
      <c r="C61" s="29"/>
      <c r="D61" s="30"/>
      <c r="E61" s="31">
        <f>SUM(E57:E60)</f>
        <v>3346.178176</v>
      </c>
      <c r="F61" s="32">
        <f>SUM(F57:F60)</f>
        <v>4.0985177539797615</v>
      </c>
      <c r="M61" s="34"/>
      <c r="N61" s="34"/>
      <c r="O61" s="34"/>
    </row>
    <row r="62" spans="1:15" ht="12.75">
      <c r="A62" s="24" t="s">
        <v>30</v>
      </c>
      <c r="B62" s="24"/>
      <c r="C62" s="24"/>
      <c r="D62" s="25"/>
      <c r="E62" s="26">
        <v>2883.106038</v>
      </c>
      <c r="F62" s="27">
        <v>3.531330569334646</v>
      </c>
      <c r="M62" s="28"/>
      <c r="N62" s="28"/>
      <c r="O62" s="28"/>
    </row>
    <row r="63" spans="1:15" s="33" customFormat="1" ht="12.75">
      <c r="A63" s="29" t="s">
        <v>29</v>
      </c>
      <c r="B63" s="29"/>
      <c r="C63" s="29"/>
      <c r="D63" s="30"/>
      <c r="E63" s="31">
        <f>SUM(E62:E62)</f>
        <v>2883.106038</v>
      </c>
      <c r="F63" s="32">
        <f>SUM(F62:F62)</f>
        <v>3.531330569334646</v>
      </c>
      <c r="M63" s="34"/>
      <c r="N63" s="34"/>
      <c r="O63" s="34"/>
    </row>
    <row r="64" spans="1:6" s="38" customFormat="1" ht="12.75">
      <c r="A64" s="24" t="s">
        <v>31</v>
      </c>
      <c r="B64" s="24"/>
      <c r="C64" s="24"/>
      <c r="D64" s="35"/>
      <c r="E64" s="36">
        <v>2933.9</v>
      </c>
      <c r="F64" s="37">
        <v>3.5935359277415984</v>
      </c>
    </row>
    <row r="65" spans="1:6" s="33" customFormat="1" ht="12.75">
      <c r="A65" s="29" t="s">
        <v>32</v>
      </c>
      <c r="B65" s="29"/>
      <c r="C65" s="29"/>
      <c r="D65" s="39"/>
      <c r="E65" s="40">
        <v>81643.61793359999</v>
      </c>
      <c r="F65" s="41">
        <v>100</v>
      </c>
    </row>
    <row r="66" ht="12.75">
      <c r="A6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7" bestFit="1" customWidth="1"/>
    <col min="2" max="2" width="18.57421875" style="7" customWidth="1"/>
    <col min="3" max="3" width="21.5742187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219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1026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222</v>
      </c>
      <c r="B8" s="24" t="s">
        <v>744</v>
      </c>
      <c r="C8" s="24" t="s">
        <v>223</v>
      </c>
      <c r="D8" s="25">
        <v>296</v>
      </c>
      <c r="E8" s="26">
        <v>804.824</v>
      </c>
      <c r="F8" s="27">
        <v>9.777159424802882</v>
      </c>
      <c r="M8" s="28"/>
      <c r="N8" s="28"/>
      <c r="O8" s="28"/>
    </row>
    <row r="9" spans="1:15" ht="12.75">
      <c r="A9" s="24" t="s">
        <v>21</v>
      </c>
      <c r="B9" s="24" t="s">
        <v>745</v>
      </c>
      <c r="C9" s="24" t="s">
        <v>225</v>
      </c>
      <c r="D9" s="25">
        <v>76</v>
      </c>
      <c r="E9" s="26">
        <v>803.51</v>
      </c>
      <c r="F9" s="27">
        <v>9.761196695704108</v>
      </c>
      <c r="M9" s="28"/>
      <c r="N9" s="28"/>
      <c r="O9" s="28"/>
    </row>
    <row r="10" spans="1:15" ht="12.75">
      <c r="A10" s="24" t="s">
        <v>104</v>
      </c>
      <c r="B10" s="24" t="s">
        <v>746</v>
      </c>
      <c r="C10" s="24" t="s">
        <v>225</v>
      </c>
      <c r="D10" s="25">
        <v>126</v>
      </c>
      <c r="E10" s="26">
        <v>792.162</v>
      </c>
      <c r="F10" s="27">
        <v>9.623338971341187</v>
      </c>
      <c r="M10" s="28"/>
      <c r="N10" s="28"/>
      <c r="O10" s="28"/>
    </row>
    <row r="11" spans="1:15" ht="12.75">
      <c r="A11" s="24" t="s">
        <v>226</v>
      </c>
      <c r="B11" s="24" t="s">
        <v>747</v>
      </c>
      <c r="C11" s="24" t="s">
        <v>227</v>
      </c>
      <c r="D11" s="25">
        <v>36.5</v>
      </c>
      <c r="E11" s="26">
        <v>472.31</v>
      </c>
      <c r="F11" s="27">
        <v>5.737714292725675</v>
      </c>
      <c r="M11" s="28"/>
      <c r="N11" s="28"/>
      <c r="O11" s="28"/>
    </row>
    <row r="12" spans="1:15" ht="12.75">
      <c r="A12" s="24" t="s">
        <v>228</v>
      </c>
      <c r="B12" s="24" t="s">
        <v>748</v>
      </c>
      <c r="C12" s="24" t="s">
        <v>227</v>
      </c>
      <c r="D12" s="25">
        <v>18</v>
      </c>
      <c r="E12" s="26">
        <v>456.12</v>
      </c>
      <c r="F12" s="27">
        <v>5.541035004971386</v>
      </c>
      <c r="M12" s="28"/>
      <c r="N12" s="28"/>
      <c r="O12" s="28"/>
    </row>
    <row r="13" spans="1:15" ht="12.75">
      <c r="A13" s="24" t="s">
        <v>229</v>
      </c>
      <c r="B13" s="24" t="s">
        <v>749</v>
      </c>
      <c r="C13" s="24" t="s">
        <v>230</v>
      </c>
      <c r="D13" s="25">
        <v>51.558</v>
      </c>
      <c r="E13" s="26">
        <v>431.385786</v>
      </c>
      <c r="F13" s="27">
        <v>5.240558933774215</v>
      </c>
      <c r="M13" s="28"/>
      <c r="N13" s="28"/>
      <c r="O13" s="28"/>
    </row>
    <row r="14" spans="1:15" ht="12.75">
      <c r="A14" s="24" t="s">
        <v>231</v>
      </c>
      <c r="B14" s="24" t="s">
        <v>750</v>
      </c>
      <c r="C14" s="24" t="s">
        <v>223</v>
      </c>
      <c r="D14" s="25">
        <v>54</v>
      </c>
      <c r="E14" s="26">
        <v>294.057</v>
      </c>
      <c r="F14" s="27">
        <v>3.572261971535716</v>
      </c>
      <c r="M14" s="28"/>
      <c r="N14" s="28"/>
      <c r="O14" s="28"/>
    </row>
    <row r="15" spans="1:15" ht="12.75">
      <c r="A15" s="24" t="s">
        <v>232</v>
      </c>
      <c r="B15" s="24" t="s">
        <v>751</v>
      </c>
      <c r="C15" s="24" t="s">
        <v>233</v>
      </c>
      <c r="D15" s="25">
        <v>700</v>
      </c>
      <c r="E15" s="26">
        <v>278.25</v>
      </c>
      <c r="F15" s="27">
        <v>3.380235442719653</v>
      </c>
      <c r="M15" s="28"/>
      <c r="N15" s="28"/>
      <c r="O15" s="28"/>
    </row>
    <row r="16" spans="1:15" ht="12.75">
      <c r="A16" s="24" t="s">
        <v>234</v>
      </c>
      <c r="B16" s="24" t="s">
        <v>752</v>
      </c>
      <c r="C16" s="24" t="s">
        <v>235</v>
      </c>
      <c r="D16" s="25">
        <v>189.4</v>
      </c>
      <c r="E16" s="26">
        <v>270.9367</v>
      </c>
      <c r="F16" s="27">
        <v>3.2913920433908417</v>
      </c>
      <c r="M16" s="28"/>
      <c r="N16" s="28"/>
      <c r="O16" s="28"/>
    </row>
    <row r="17" spans="1:15" ht="12.75">
      <c r="A17" s="24" t="s">
        <v>236</v>
      </c>
      <c r="B17" s="24" t="s">
        <v>753</v>
      </c>
      <c r="C17" s="24" t="s">
        <v>237</v>
      </c>
      <c r="D17" s="25">
        <v>14.45</v>
      </c>
      <c r="E17" s="26">
        <v>264.79625</v>
      </c>
      <c r="F17" s="27">
        <v>3.216796655343231</v>
      </c>
      <c r="M17" s="28"/>
      <c r="N17" s="28"/>
      <c r="O17" s="28"/>
    </row>
    <row r="18" spans="1:15" ht="12.75">
      <c r="A18" s="24" t="s">
        <v>238</v>
      </c>
      <c r="B18" s="24" t="s">
        <v>754</v>
      </c>
      <c r="C18" s="24" t="s">
        <v>239</v>
      </c>
      <c r="D18" s="25">
        <v>164.2</v>
      </c>
      <c r="E18" s="26">
        <v>249.584</v>
      </c>
      <c r="F18" s="27">
        <v>3.0319952658966463</v>
      </c>
      <c r="M18" s="28"/>
      <c r="N18" s="28"/>
      <c r="O18" s="28"/>
    </row>
    <row r="19" spans="1:15" ht="12.75">
      <c r="A19" s="24" t="s">
        <v>240</v>
      </c>
      <c r="B19" s="24" t="s">
        <v>755</v>
      </c>
      <c r="C19" s="24" t="s">
        <v>241</v>
      </c>
      <c r="D19" s="25">
        <v>15</v>
      </c>
      <c r="E19" s="26">
        <v>239.5125</v>
      </c>
      <c r="F19" s="27">
        <v>2.9096447132952052</v>
      </c>
      <c r="M19" s="28"/>
      <c r="N19" s="28"/>
      <c r="O19" s="28"/>
    </row>
    <row r="20" spans="1:15" ht="12.75">
      <c r="A20" s="24" t="s">
        <v>242</v>
      </c>
      <c r="B20" s="24" t="s">
        <v>756</v>
      </c>
      <c r="C20" s="24" t="s">
        <v>243</v>
      </c>
      <c r="D20" s="25">
        <v>261</v>
      </c>
      <c r="E20" s="26">
        <v>215.325</v>
      </c>
      <c r="F20" s="27">
        <v>2.615810230740734</v>
      </c>
      <c r="M20" s="28"/>
      <c r="N20" s="28"/>
      <c r="O20" s="28"/>
    </row>
    <row r="21" spans="1:15" ht="12.75">
      <c r="A21" s="24" t="s">
        <v>244</v>
      </c>
      <c r="B21" s="24" t="s">
        <v>757</v>
      </c>
      <c r="C21" s="24" t="s">
        <v>245</v>
      </c>
      <c r="D21" s="25">
        <v>44.668</v>
      </c>
      <c r="E21" s="26">
        <v>210.05127</v>
      </c>
      <c r="F21" s="27">
        <v>2.551743926836569</v>
      </c>
      <c r="M21" s="28"/>
      <c r="N21" s="28"/>
      <c r="O21" s="28"/>
    </row>
    <row r="22" spans="1:15" ht="12.75">
      <c r="A22" s="24" t="s">
        <v>246</v>
      </c>
      <c r="B22" s="24" t="s">
        <v>758</v>
      </c>
      <c r="C22" s="24" t="s">
        <v>247</v>
      </c>
      <c r="D22" s="25">
        <v>83</v>
      </c>
      <c r="E22" s="26">
        <v>205.093</v>
      </c>
      <c r="F22" s="27">
        <v>2.491509892735676</v>
      </c>
      <c r="M22" s="28"/>
      <c r="N22" s="28"/>
      <c r="O22" s="28"/>
    </row>
    <row r="23" spans="1:15" ht="12.75">
      <c r="A23" s="24" t="s">
        <v>248</v>
      </c>
      <c r="B23" s="24" t="s">
        <v>759</v>
      </c>
      <c r="C23" s="24" t="s">
        <v>249</v>
      </c>
      <c r="D23" s="25">
        <v>32</v>
      </c>
      <c r="E23" s="26">
        <v>190.816</v>
      </c>
      <c r="F23" s="27">
        <v>2.318070103281198</v>
      </c>
      <c r="M23" s="28"/>
      <c r="N23" s="28"/>
      <c r="O23" s="28"/>
    </row>
    <row r="24" spans="1:15" ht="12.75">
      <c r="A24" s="24" t="s">
        <v>250</v>
      </c>
      <c r="B24" s="24" t="s">
        <v>760</v>
      </c>
      <c r="C24" s="24" t="s">
        <v>251</v>
      </c>
      <c r="D24" s="25">
        <v>30</v>
      </c>
      <c r="E24" s="26">
        <v>187.44</v>
      </c>
      <c r="F24" s="27">
        <v>2.2770577947290986</v>
      </c>
      <c r="M24" s="28"/>
      <c r="N24" s="28"/>
      <c r="O24" s="28"/>
    </row>
    <row r="25" spans="1:15" ht="12.75">
      <c r="A25" s="24" t="s">
        <v>252</v>
      </c>
      <c r="B25" s="24" t="s">
        <v>761</v>
      </c>
      <c r="C25" s="24" t="s">
        <v>225</v>
      </c>
      <c r="D25" s="25">
        <v>8</v>
      </c>
      <c r="E25" s="26">
        <v>179.032</v>
      </c>
      <c r="F25" s="27">
        <v>2.1749157656100087</v>
      </c>
      <c r="M25" s="28"/>
      <c r="N25" s="28"/>
      <c r="O25" s="28"/>
    </row>
    <row r="26" spans="1:15" ht="12.75">
      <c r="A26" s="24" t="s">
        <v>253</v>
      </c>
      <c r="B26" s="24" t="s">
        <v>762</v>
      </c>
      <c r="C26" s="24" t="s">
        <v>254</v>
      </c>
      <c r="D26" s="25">
        <v>52</v>
      </c>
      <c r="E26" s="26">
        <v>171.99</v>
      </c>
      <c r="F26" s="27">
        <v>2.089368171764072</v>
      </c>
      <c r="M26" s="28"/>
      <c r="N26" s="28"/>
      <c r="O26" s="28"/>
    </row>
    <row r="27" spans="1:15" ht="12.75">
      <c r="A27" s="24" t="s">
        <v>255</v>
      </c>
      <c r="B27" s="24" t="s">
        <v>763</v>
      </c>
      <c r="C27" s="24" t="s">
        <v>249</v>
      </c>
      <c r="D27" s="25">
        <v>10.3</v>
      </c>
      <c r="E27" s="26">
        <v>169.6822</v>
      </c>
      <c r="F27" s="27">
        <v>2.0613325658172315</v>
      </c>
      <c r="M27" s="28"/>
      <c r="N27" s="28"/>
      <c r="O27" s="28"/>
    </row>
    <row r="28" spans="1:15" ht="12.75">
      <c r="A28" s="24" t="s">
        <v>256</v>
      </c>
      <c r="B28" s="24" t="s">
        <v>764</v>
      </c>
      <c r="C28" s="24" t="s">
        <v>249</v>
      </c>
      <c r="D28" s="25">
        <v>24</v>
      </c>
      <c r="E28" s="26">
        <v>166.392</v>
      </c>
      <c r="F28" s="27">
        <v>2.0213625724528606</v>
      </c>
      <c r="M28" s="28"/>
      <c r="N28" s="28"/>
      <c r="O28" s="28"/>
    </row>
    <row r="29" spans="1:15" ht="12.75">
      <c r="A29" s="24" t="s">
        <v>257</v>
      </c>
      <c r="B29" s="24" t="s">
        <v>765</v>
      </c>
      <c r="C29" s="24" t="s">
        <v>237</v>
      </c>
      <c r="D29" s="25">
        <v>12</v>
      </c>
      <c r="E29" s="26">
        <v>161.988</v>
      </c>
      <c r="F29" s="27">
        <v>1.967861918761082</v>
      </c>
      <c r="M29" s="28"/>
      <c r="N29" s="28"/>
      <c r="O29" s="28"/>
    </row>
    <row r="30" spans="1:15" ht="12.75">
      <c r="A30" s="24" t="s">
        <v>258</v>
      </c>
      <c r="B30" s="24" t="s">
        <v>766</v>
      </c>
      <c r="C30" s="24" t="s">
        <v>223</v>
      </c>
      <c r="D30" s="25">
        <v>120</v>
      </c>
      <c r="E30" s="26">
        <v>153.72</v>
      </c>
      <c r="F30" s="27">
        <v>1.8674206370345554</v>
      </c>
      <c r="M30" s="28"/>
      <c r="N30" s="28"/>
      <c r="O30" s="28"/>
    </row>
    <row r="31" spans="1:15" ht="12.75">
      <c r="A31" s="24" t="s">
        <v>259</v>
      </c>
      <c r="B31" s="24" t="s">
        <v>767</v>
      </c>
      <c r="C31" s="24" t="s">
        <v>239</v>
      </c>
      <c r="D31" s="25">
        <v>180</v>
      </c>
      <c r="E31" s="26">
        <v>147.96</v>
      </c>
      <c r="F31" s="27">
        <v>1.7974470300262348</v>
      </c>
      <c r="M31" s="28"/>
      <c r="N31" s="28"/>
      <c r="O31" s="28"/>
    </row>
    <row r="32" spans="1:15" ht="12.75">
      <c r="A32" s="24" t="s">
        <v>260</v>
      </c>
      <c r="B32" s="24" t="s">
        <v>768</v>
      </c>
      <c r="C32" s="24" t="s">
        <v>261</v>
      </c>
      <c r="D32" s="25">
        <v>4</v>
      </c>
      <c r="E32" s="26">
        <v>132.616</v>
      </c>
      <c r="F32" s="27">
        <v>1.611045115801292</v>
      </c>
      <c r="M32" s="28"/>
      <c r="N32" s="28"/>
      <c r="O32" s="28"/>
    </row>
    <row r="33" spans="1:15" ht="12.75">
      <c r="A33" s="24" t="s">
        <v>262</v>
      </c>
      <c r="B33" s="24" t="s">
        <v>769</v>
      </c>
      <c r="C33" s="24" t="s">
        <v>237</v>
      </c>
      <c r="D33" s="25">
        <v>48</v>
      </c>
      <c r="E33" s="26">
        <v>128.376</v>
      </c>
      <c r="F33" s="27">
        <v>1.5595367661979447</v>
      </c>
      <c r="M33" s="28"/>
      <c r="N33" s="28"/>
      <c r="O33" s="28"/>
    </row>
    <row r="34" spans="1:15" ht="12.75">
      <c r="A34" s="24" t="s">
        <v>13</v>
      </c>
      <c r="B34" s="24" t="s">
        <v>770</v>
      </c>
      <c r="C34" s="24" t="s">
        <v>225</v>
      </c>
      <c r="D34" s="25">
        <v>12</v>
      </c>
      <c r="E34" s="26">
        <v>100.764</v>
      </c>
      <c r="F34" s="27">
        <v>1.2241007876018082</v>
      </c>
      <c r="M34" s="28"/>
      <c r="N34" s="28"/>
      <c r="O34" s="28"/>
    </row>
    <row r="35" spans="1:15" ht="12.75">
      <c r="A35" s="24" t="s">
        <v>263</v>
      </c>
      <c r="B35" s="24" t="s">
        <v>771</v>
      </c>
      <c r="C35" s="24" t="s">
        <v>264</v>
      </c>
      <c r="D35" s="25">
        <v>80</v>
      </c>
      <c r="E35" s="26">
        <v>96.4</v>
      </c>
      <c r="F35" s="27">
        <v>1.1710860617364764</v>
      </c>
      <c r="M35" s="28"/>
      <c r="N35" s="28"/>
      <c r="O35" s="28"/>
    </row>
    <row r="36" spans="1:15" ht="12.75">
      <c r="A36" s="24" t="s">
        <v>93</v>
      </c>
      <c r="B36" s="24" t="s">
        <v>772</v>
      </c>
      <c r="C36" s="24" t="s">
        <v>225</v>
      </c>
      <c r="D36" s="25">
        <v>24</v>
      </c>
      <c r="E36" s="26">
        <v>91.728</v>
      </c>
      <c r="F36" s="27">
        <v>1.1143296916075052</v>
      </c>
      <c r="M36" s="28"/>
      <c r="N36" s="28"/>
      <c r="O36" s="28"/>
    </row>
    <row r="37" spans="1:15" ht="12.75">
      <c r="A37" s="24" t="s">
        <v>265</v>
      </c>
      <c r="B37" s="24" t="s">
        <v>773</v>
      </c>
      <c r="C37" s="24" t="s">
        <v>235</v>
      </c>
      <c r="D37" s="25">
        <v>8</v>
      </c>
      <c r="E37" s="26">
        <v>39.368</v>
      </c>
      <c r="F37" s="27">
        <v>0.47825016678881327</v>
      </c>
      <c r="M37" s="28"/>
      <c r="N37" s="28"/>
      <c r="O37" s="28"/>
    </row>
    <row r="38" spans="1:15" s="33" customFormat="1" ht="12.75">
      <c r="A38" s="29" t="s">
        <v>29</v>
      </c>
      <c r="B38" s="29"/>
      <c r="C38" s="29"/>
      <c r="D38" s="30"/>
      <c r="E38" s="31">
        <f>SUM(E7:E37)+0.01</f>
        <v>8106.199706</v>
      </c>
      <c r="F38" s="32">
        <f>SUM(F7:F37)-0.01</f>
        <v>98.46557861502392</v>
      </c>
      <c r="M38" s="34"/>
      <c r="N38" s="34"/>
      <c r="O38" s="34"/>
    </row>
    <row r="39" spans="1:15" ht="12.75">
      <c r="A39" s="12" t="s">
        <v>178</v>
      </c>
      <c r="B39" s="12"/>
      <c r="C39" s="24"/>
      <c r="D39" s="25"/>
      <c r="E39" s="26"/>
      <c r="F39" s="27"/>
      <c r="M39" s="28"/>
      <c r="N39" s="28"/>
      <c r="O39" s="28"/>
    </row>
    <row r="40" spans="1:15" ht="12.75">
      <c r="A40" s="12" t="s">
        <v>179</v>
      </c>
      <c r="B40" s="12"/>
      <c r="C40" s="12" t="s">
        <v>442</v>
      </c>
      <c r="D40" s="25"/>
      <c r="E40" s="26"/>
      <c r="F40" s="27"/>
      <c r="M40" s="28"/>
      <c r="N40" s="28"/>
      <c r="O40" s="28"/>
    </row>
    <row r="41" spans="1:15" ht="12.75">
      <c r="A41" s="24" t="s">
        <v>445</v>
      </c>
      <c r="B41" s="24"/>
      <c r="C41" s="24" t="s">
        <v>441</v>
      </c>
      <c r="D41" s="25">
        <v>150</v>
      </c>
      <c r="E41" s="26">
        <v>15</v>
      </c>
      <c r="F41" s="27">
        <v>0.1822229349175015</v>
      </c>
      <c r="M41" s="28"/>
      <c r="N41" s="28"/>
      <c r="O41" s="28"/>
    </row>
    <row r="42" spans="1:15" s="33" customFormat="1" ht="12.75">
      <c r="A42" s="29" t="s">
        <v>29</v>
      </c>
      <c r="B42" s="29"/>
      <c r="C42" s="29"/>
      <c r="D42" s="30"/>
      <c r="E42" s="31">
        <f>SUM(E40:E41)</f>
        <v>15</v>
      </c>
      <c r="F42" s="32">
        <f>SUM(F40:F41)</f>
        <v>0.1822229349175015</v>
      </c>
      <c r="M42" s="34"/>
      <c r="N42" s="34"/>
      <c r="O42" s="34"/>
    </row>
    <row r="43" spans="1:15" ht="12.75">
      <c r="A43" s="24" t="s">
        <v>266</v>
      </c>
      <c r="B43" s="24"/>
      <c r="C43" s="24"/>
      <c r="D43" s="25"/>
      <c r="E43" s="26">
        <v>173.3317335</v>
      </c>
      <c r="F43" s="27">
        <v>2.1056678128472144</v>
      </c>
      <c r="M43" s="28"/>
      <c r="N43" s="28"/>
      <c r="O43" s="28"/>
    </row>
    <row r="44" spans="1:15" s="33" customFormat="1" ht="12.75">
      <c r="A44" s="29" t="s">
        <v>29</v>
      </c>
      <c r="B44" s="29"/>
      <c r="C44" s="29"/>
      <c r="D44" s="30"/>
      <c r="E44" s="31">
        <f>SUM(E43:E43)</f>
        <v>173.3317335</v>
      </c>
      <c r="F44" s="32">
        <f>SUM(F43:F43)</f>
        <v>2.1056678128472144</v>
      </c>
      <c r="M44" s="34"/>
      <c r="N44" s="34"/>
      <c r="O44" s="34"/>
    </row>
    <row r="45" spans="1:15" ht="12.75">
      <c r="A45" s="24" t="s">
        <v>267</v>
      </c>
      <c r="B45" s="24"/>
      <c r="C45" s="24"/>
      <c r="D45" s="25"/>
      <c r="E45" s="26">
        <v>15</v>
      </c>
      <c r="F45" s="27">
        <v>0.1822229349175015</v>
      </c>
      <c r="M45" s="28"/>
      <c r="N45" s="28"/>
      <c r="O45" s="28"/>
    </row>
    <row r="46" spans="1:15" s="33" customFormat="1" ht="12.75">
      <c r="A46" s="29" t="s">
        <v>29</v>
      </c>
      <c r="B46" s="29"/>
      <c r="C46" s="29"/>
      <c r="D46" s="30"/>
      <c r="E46" s="31">
        <f>SUM(E45:E45)</f>
        <v>15</v>
      </c>
      <c r="F46" s="32">
        <f>SUM(F45:F45)</f>
        <v>0.1822229349175015</v>
      </c>
      <c r="M46" s="34"/>
      <c r="N46" s="34"/>
      <c r="O46" s="34"/>
    </row>
    <row r="47" spans="1:6" s="38" customFormat="1" ht="12.75">
      <c r="A47" s="24" t="s">
        <v>452</v>
      </c>
      <c r="B47" s="24"/>
      <c r="C47" s="24"/>
      <c r="D47" s="35"/>
      <c r="E47" s="36">
        <v>-77.8463175999999</v>
      </c>
      <c r="F47" s="37">
        <v>-0.94</v>
      </c>
    </row>
    <row r="48" spans="1:6" s="33" customFormat="1" ht="12.75">
      <c r="A48" s="29" t="s">
        <v>32</v>
      </c>
      <c r="B48" s="29"/>
      <c r="C48" s="29"/>
      <c r="D48" s="39"/>
      <c r="E48" s="40">
        <v>8231.6751219</v>
      </c>
      <c r="F48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O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140625" style="7" bestFit="1" customWidth="1"/>
    <col min="2" max="2" width="14.7109375" style="7" customWidth="1"/>
    <col min="3" max="3" width="12.140625" style="7" bestFit="1" customWidth="1"/>
    <col min="4" max="4" width="11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269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270</v>
      </c>
      <c r="B8" s="24" t="s">
        <v>774</v>
      </c>
      <c r="C8" s="24" t="s">
        <v>53</v>
      </c>
      <c r="D8" s="25">
        <v>2500</v>
      </c>
      <c r="E8" s="26">
        <v>2500.87</v>
      </c>
      <c r="F8" s="27">
        <v>1.0397441768300877</v>
      </c>
      <c r="M8" s="28"/>
      <c r="N8" s="28"/>
      <c r="O8" s="28"/>
    </row>
    <row r="9" spans="1:15" s="33" customFormat="1" ht="12.75">
      <c r="A9" s="29" t="s">
        <v>29</v>
      </c>
      <c r="B9" s="29"/>
      <c r="C9" s="29"/>
      <c r="D9" s="30"/>
      <c r="E9" s="31">
        <f>SUM(E7:E8)</f>
        <v>2500.87</v>
      </c>
      <c r="F9" s="32">
        <f>SUM(F7:F8)</f>
        <v>1.0397441768300877</v>
      </c>
      <c r="M9" s="34"/>
      <c r="N9" s="34"/>
      <c r="O9" s="34"/>
    </row>
    <row r="10" spans="1:15" ht="12.75">
      <c r="A10" s="12" t="s">
        <v>70</v>
      </c>
      <c r="B10" s="12"/>
      <c r="C10" s="24"/>
      <c r="D10" s="25"/>
      <c r="E10" s="26"/>
      <c r="F10" s="27"/>
      <c r="M10" s="28"/>
      <c r="N10" s="28"/>
      <c r="O10" s="28"/>
    </row>
    <row r="11" spans="1:15" ht="12.75">
      <c r="A11" s="24" t="s">
        <v>469</v>
      </c>
      <c r="B11" s="24" t="s">
        <v>775</v>
      </c>
      <c r="C11" s="24" t="s">
        <v>14</v>
      </c>
      <c r="D11" s="25">
        <v>0.13</v>
      </c>
      <c r="E11" s="26">
        <v>13016.38356</v>
      </c>
      <c r="F11" s="27">
        <v>5.411600367031028</v>
      </c>
      <c r="M11" s="28"/>
      <c r="N11" s="28"/>
      <c r="O11" s="28"/>
    </row>
    <row r="12" spans="1:15" ht="12.75">
      <c r="A12" s="24" t="s">
        <v>463</v>
      </c>
      <c r="B12" s="24" t="s">
        <v>610</v>
      </c>
      <c r="C12" s="24" t="s">
        <v>66</v>
      </c>
      <c r="D12" s="25">
        <v>1</v>
      </c>
      <c r="E12" s="26">
        <v>10010.052056</v>
      </c>
      <c r="F12" s="27">
        <v>4.161709059244202</v>
      </c>
      <c r="M12" s="28"/>
      <c r="N12" s="28"/>
      <c r="O12" s="28"/>
    </row>
    <row r="13" spans="1:15" s="33" customFormat="1" ht="12.75">
      <c r="A13" s="29" t="s">
        <v>29</v>
      </c>
      <c r="B13" s="29"/>
      <c r="C13" s="29"/>
      <c r="D13" s="30"/>
      <c r="E13" s="31">
        <f>SUM(E10:E12)-0.01</f>
        <v>23026.425616000004</v>
      </c>
      <c r="F13" s="32">
        <f>SUM(F10:F12)</f>
        <v>9.57330942627523</v>
      </c>
      <c r="M13" s="34"/>
      <c r="N13" s="34"/>
      <c r="O13" s="34"/>
    </row>
    <row r="14" spans="1:15" ht="12.75">
      <c r="A14" s="12" t="s">
        <v>272</v>
      </c>
      <c r="B14" s="12"/>
      <c r="C14" s="24"/>
      <c r="D14" s="25"/>
      <c r="E14" s="26"/>
      <c r="F14" s="27"/>
      <c r="M14" s="28"/>
      <c r="N14" s="28"/>
      <c r="O14" s="28"/>
    </row>
    <row r="15" spans="1:15" ht="12.75">
      <c r="A15" s="24" t="s">
        <v>273</v>
      </c>
      <c r="B15" s="24" t="s">
        <v>776</v>
      </c>
      <c r="C15" s="24" t="s">
        <v>274</v>
      </c>
      <c r="D15" s="25">
        <v>0.023</v>
      </c>
      <c r="E15" s="26">
        <v>35.802705694</v>
      </c>
      <c r="F15" s="27">
        <v>0.01488508189553952</v>
      </c>
      <c r="M15" s="28"/>
      <c r="N15" s="28"/>
      <c r="O15" s="28"/>
    </row>
    <row r="16" spans="1:15" s="33" customFormat="1" ht="12.75">
      <c r="A16" s="29" t="s">
        <v>29</v>
      </c>
      <c r="B16" s="29"/>
      <c r="C16" s="29"/>
      <c r="D16" s="30"/>
      <c r="E16" s="31">
        <f>SUM(E14:E15)</f>
        <v>35.802705694</v>
      </c>
      <c r="F16" s="32">
        <f>SUM(F14:F15)</f>
        <v>0.01488508189553952</v>
      </c>
      <c r="M16" s="34"/>
      <c r="N16" s="34"/>
      <c r="O16" s="34"/>
    </row>
    <row r="17" spans="1:15" ht="12.75">
      <c r="A17" s="12" t="s">
        <v>11</v>
      </c>
      <c r="B17" s="12"/>
      <c r="C17" s="24"/>
      <c r="D17" s="25"/>
      <c r="E17" s="26"/>
      <c r="F17" s="27"/>
      <c r="M17" s="28"/>
      <c r="N17" s="28"/>
      <c r="O17" s="28"/>
    </row>
    <row r="18" spans="1:15" ht="12.75">
      <c r="A18" s="12" t="s">
        <v>12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24" t="s">
        <v>16</v>
      </c>
      <c r="B19" s="24" t="s">
        <v>633</v>
      </c>
      <c r="C19" s="24" t="s">
        <v>17</v>
      </c>
      <c r="D19" s="25">
        <v>20</v>
      </c>
      <c r="E19" s="26">
        <v>19727.41504</v>
      </c>
      <c r="F19" s="27">
        <v>8.201731762046924</v>
      </c>
      <c r="M19" s="28"/>
      <c r="N19" s="28"/>
      <c r="O19" s="28"/>
    </row>
    <row r="20" spans="1:15" ht="12.75">
      <c r="A20" s="24" t="s">
        <v>174</v>
      </c>
      <c r="B20" s="24" t="s">
        <v>694</v>
      </c>
      <c r="C20" s="24" t="s">
        <v>17</v>
      </c>
      <c r="D20" s="25">
        <v>15</v>
      </c>
      <c r="E20" s="26">
        <v>14758.167075</v>
      </c>
      <c r="F20" s="27">
        <v>6.135752069046683</v>
      </c>
      <c r="M20" s="28"/>
      <c r="N20" s="28"/>
      <c r="O20" s="28"/>
    </row>
    <row r="21" spans="1:15" ht="12.75">
      <c r="A21" s="24" t="s">
        <v>99</v>
      </c>
      <c r="B21" s="24" t="s">
        <v>777</v>
      </c>
      <c r="C21" s="24" t="s">
        <v>14</v>
      </c>
      <c r="D21" s="25">
        <v>15</v>
      </c>
      <c r="E21" s="26">
        <v>14748.12096</v>
      </c>
      <c r="F21" s="27">
        <v>6.13157536671069</v>
      </c>
      <c r="M21" s="28"/>
      <c r="N21" s="28"/>
      <c r="O21" s="28"/>
    </row>
    <row r="22" spans="1:15" ht="12.75">
      <c r="A22" s="24" t="s">
        <v>136</v>
      </c>
      <c r="B22" s="24" t="s">
        <v>637</v>
      </c>
      <c r="C22" s="24" t="s">
        <v>20</v>
      </c>
      <c r="D22" s="25">
        <v>3</v>
      </c>
      <c r="E22" s="26">
        <v>14721.871389000002</v>
      </c>
      <c r="F22" s="27">
        <v>6.120662029115557</v>
      </c>
      <c r="M22" s="28"/>
      <c r="N22" s="28"/>
      <c r="O22" s="28"/>
    </row>
    <row r="23" spans="1:15" ht="12.75">
      <c r="A23" s="24" t="s">
        <v>26</v>
      </c>
      <c r="B23" s="24" t="s">
        <v>778</v>
      </c>
      <c r="C23" s="24" t="s">
        <v>17</v>
      </c>
      <c r="D23" s="25">
        <v>15</v>
      </c>
      <c r="E23" s="26">
        <v>14361.44739</v>
      </c>
      <c r="F23" s="27">
        <v>5.970814674334996</v>
      </c>
      <c r="M23" s="28"/>
      <c r="N23" s="28"/>
      <c r="O23" s="28"/>
    </row>
    <row r="24" spans="1:15" ht="12.75">
      <c r="A24" s="24" t="s">
        <v>13</v>
      </c>
      <c r="B24" s="24" t="s">
        <v>779</v>
      </c>
      <c r="C24" s="24" t="s">
        <v>14</v>
      </c>
      <c r="D24" s="25">
        <v>10</v>
      </c>
      <c r="E24" s="26">
        <v>9858.08852</v>
      </c>
      <c r="F24" s="27">
        <v>4.098529764980001</v>
      </c>
      <c r="M24" s="28"/>
      <c r="N24" s="28"/>
      <c r="O24" s="28"/>
    </row>
    <row r="25" spans="1:15" ht="12.75">
      <c r="A25" s="24" t="s">
        <v>153</v>
      </c>
      <c r="B25" s="24" t="s">
        <v>651</v>
      </c>
      <c r="C25" s="24" t="s">
        <v>20</v>
      </c>
      <c r="D25" s="25">
        <v>2</v>
      </c>
      <c r="E25" s="26">
        <v>9854.612098</v>
      </c>
      <c r="F25" s="27">
        <v>4.0970844321435465</v>
      </c>
      <c r="M25" s="28"/>
      <c r="N25" s="28"/>
      <c r="O25" s="28"/>
    </row>
    <row r="26" spans="1:15" ht="12.75">
      <c r="A26" s="24" t="s">
        <v>149</v>
      </c>
      <c r="B26" s="24" t="s">
        <v>634</v>
      </c>
      <c r="C26" s="24" t="s">
        <v>17</v>
      </c>
      <c r="D26" s="25">
        <v>2</v>
      </c>
      <c r="E26" s="26">
        <v>9853.16735</v>
      </c>
      <c r="F26" s="27">
        <v>4.096483773844641</v>
      </c>
      <c r="M26" s="28"/>
      <c r="N26" s="28"/>
      <c r="O26" s="28"/>
    </row>
    <row r="27" spans="1:15" ht="12.75">
      <c r="A27" s="24" t="s">
        <v>19</v>
      </c>
      <c r="B27" s="24" t="s">
        <v>780</v>
      </c>
      <c r="C27" s="24" t="s">
        <v>14</v>
      </c>
      <c r="D27" s="25">
        <v>10</v>
      </c>
      <c r="E27" s="26">
        <v>9831.9867</v>
      </c>
      <c r="F27" s="27">
        <v>4.087677855304702</v>
      </c>
      <c r="M27" s="28"/>
      <c r="N27" s="28"/>
      <c r="O27" s="28"/>
    </row>
    <row r="28" spans="1:15" ht="12.75">
      <c r="A28" s="24" t="s">
        <v>170</v>
      </c>
      <c r="B28" s="24" t="s">
        <v>781</v>
      </c>
      <c r="C28" s="24" t="s">
        <v>20</v>
      </c>
      <c r="D28" s="25">
        <v>2</v>
      </c>
      <c r="E28" s="26">
        <v>9824.334646</v>
      </c>
      <c r="F28" s="27">
        <v>4.08449649098457</v>
      </c>
      <c r="M28" s="28"/>
      <c r="N28" s="28"/>
      <c r="O28" s="28"/>
    </row>
    <row r="29" spans="1:15" ht="12.75">
      <c r="A29" s="24" t="s">
        <v>494</v>
      </c>
      <c r="B29" s="24" t="s">
        <v>644</v>
      </c>
      <c r="C29" s="24" t="s">
        <v>17</v>
      </c>
      <c r="D29" s="25">
        <v>1.5</v>
      </c>
      <c r="E29" s="26">
        <v>7383.048552</v>
      </c>
      <c r="F29" s="27">
        <v>3.0695245011519234</v>
      </c>
      <c r="M29" s="28"/>
      <c r="N29" s="28"/>
      <c r="O29" s="28"/>
    </row>
    <row r="30" spans="1:15" ht="12.75">
      <c r="A30" s="24" t="s">
        <v>138</v>
      </c>
      <c r="B30" s="24" t="s">
        <v>782</v>
      </c>
      <c r="C30" s="24" t="s">
        <v>17</v>
      </c>
      <c r="D30" s="25">
        <v>1.5</v>
      </c>
      <c r="E30" s="26">
        <v>7351.222309500001</v>
      </c>
      <c r="F30" s="27">
        <v>3.056292645713713</v>
      </c>
      <c r="M30" s="28"/>
      <c r="N30" s="28"/>
      <c r="O30" s="28"/>
    </row>
    <row r="31" spans="1:15" ht="12.75">
      <c r="A31" s="24" t="s">
        <v>134</v>
      </c>
      <c r="B31" s="24" t="s">
        <v>615</v>
      </c>
      <c r="C31" s="24" t="s">
        <v>17</v>
      </c>
      <c r="D31" s="25">
        <v>1.2</v>
      </c>
      <c r="E31" s="26">
        <v>5897.9108952</v>
      </c>
      <c r="F31" s="27">
        <v>2.452074081718334</v>
      </c>
      <c r="M31" s="28"/>
      <c r="N31" s="28"/>
      <c r="O31" s="28"/>
    </row>
    <row r="32" spans="1:15" ht="12.75">
      <c r="A32" s="24" t="s">
        <v>102</v>
      </c>
      <c r="B32" s="24" t="s">
        <v>641</v>
      </c>
      <c r="C32" s="24" t="s">
        <v>20</v>
      </c>
      <c r="D32" s="25">
        <v>1</v>
      </c>
      <c r="E32" s="26">
        <v>4924.985721</v>
      </c>
      <c r="F32" s="27">
        <v>2.047577532771028</v>
      </c>
      <c r="M32" s="28"/>
      <c r="N32" s="28"/>
      <c r="O32" s="28"/>
    </row>
    <row r="33" spans="1:15" ht="12.75">
      <c r="A33" s="24" t="s">
        <v>169</v>
      </c>
      <c r="B33" s="24" t="s">
        <v>682</v>
      </c>
      <c r="C33" s="24" t="s">
        <v>17</v>
      </c>
      <c r="D33" s="25">
        <v>1</v>
      </c>
      <c r="E33" s="26">
        <v>4920.730257</v>
      </c>
      <c r="F33" s="27">
        <v>2.0458083108947567</v>
      </c>
      <c r="M33" s="28"/>
      <c r="N33" s="28"/>
      <c r="O33" s="28"/>
    </row>
    <row r="34" spans="1:15" ht="12.75">
      <c r="A34" s="24" t="s">
        <v>167</v>
      </c>
      <c r="B34" s="24" t="s">
        <v>783</v>
      </c>
      <c r="C34" s="24" t="s">
        <v>20</v>
      </c>
      <c r="D34" s="25">
        <v>1</v>
      </c>
      <c r="E34" s="26">
        <v>4885.842631</v>
      </c>
      <c r="F34" s="27">
        <v>2.031303676116889</v>
      </c>
      <c r="M34" s="28"/>
      <c r="N34" s="28"/>
      <c r="O34" s="28"/>
    </row>
    <row r="35" spans="1:15" ht="12.75">
      <c r="A35" s="24" t="s">
        <v>102</v>
      </c>
      <c r="B35" s="24" t="s">
        <v>784</v>
      </c>
      <c r="C35" s="24" t="s">
        <v>20</v>
      </c>
      <c r="D35" s="25">
        <v>1</v>
      </c>
      <c r="E35" s="26">
        <v>4878.564372</v>
      </c>
      <c r="F35" s="27">
        <v>2.0282777181851652</v>
      </c>
      <c r="M35" s="28"/>
      <c r="N35" s="28"/>
      <c r="O35" s="28"/>
    </row>
    <row r="36" spans="1:15" ht="12.75">
      <c r="A36" s="24" t="s">
        <v>153</v>
      </c>
      <c r="B36" s="24" t="s">
        <v>785</v>
      </c>
      <c r="C36" s="24" t="s">
        <v>20</v>
      </c>
      <c r="D36" s="25">
        <v>1</v>
      </c>
      <c r="E36" s="26">
        <v>4805.933065</v>
      </c>
      <c r="F36" s="27">
        <v>1.9980810352273108</v>
      </c>
      <c r="M36" s="28"/>
      <c r="N36" s="28"/>
      <c r="O36" s="28"/>
    </row>
    <row r="37" spans="1:15" ht="12.75">
      <c r="A37" s="24" t="s">
        <v>141</v>
      </c>
      <c r="B37" s="24" t="s">
        <v>786</v>
      </c>
      <c r="C37" s="24" t="s">
        <v>105</v>
      </c>
      <c r="D37" s="25">
        <v>0.6</v>
      </c>
      <c r="E37" s="26">
        <v>2942.7292662</v>
      </c>
      <c r="F37" s="27">
        <v>1.2234484873339786</v>
      </c>
      <c r="M37" s="28"/>
      <c r="N37" s="28"/>
      <c r="O37" s="28"/>
    </row>
    <row r="38" spans="1:15" ht="12.75">
      <c r="A38" s="24" t="s">
        <v>275</v>
      </c>
      <c r="B38" s="24" t="s">
        <v>787</v>
      </c>
      <c r="C38" s="24" t="s">
        <v>14</v>
      </c>
      <c r="D38" s="25">
        <v>0.5</v>
      </c>
      <c r="E38" s="26">
        <v>2483.1364225</v>
      </c>
      <c r="F38" s="27">
        <v>1.032371388984262</v>
      </c>
      <c r="M38" s="28"/>
      <c r="N38" s="28"/>
      <c r="O38" s="28"/>
    </row>
    <row r="39" spans="1:15" ht="12.75">
      <c r="A39" s="24" t="s">
        <v>136</v>
      </c>
      <c r="B39" s="24" t="s">
        <v>617</v>
      </c>
      <c r="C39" s="24" t="s">
        <v>20</v>
      </c>
      <c r="D39" s="25">
        <v>0.5</v>
      </c>
      <c r="E39" s="26">
        <v>2466.2120415</v>
      </c>
      <c r="F39" s="27">
        <v>1.0253350270017505</v>
      </c>
      <c r="M39" s="28"/>
      <c r="N39" s="28"/>
      <c r="O39" s="28"/>
    </row>
    <row r="40" spans="1:15" ht="12.75">
      <c r="A40" s="24" t="s">
        <v>169</v>
      </c>
      <c r="B40" s="24" t="s">
        <v>788</v>
      </c>
      <c r="C40" s="24" t="s">
        <v>17</v>
      </c>
      <c r="D40" s="25">
        <v>0.5</v>
      </c>
      <c r="E40" s="26">
        <v>2453.574442</v>
      </c>
      <c r="F40" s="27">
        <v>1.0200809072397332</v>
      </c>
      <c r="M40" s="28"/>
      <c r="N40" s="28"/>
      <c r="O40" s="28"/>
    </row>
    <row r="41" spans="1:15" s="33" customFormat="1" ht="12.75">
      <c r="A41" s="29" t="s">
        <v>29</v>
      </c>
      <c r="B41" s="29"/>
      <c r="C41" s="29"/>
      <c r="D41" s="30"/>
      <c r="E41" s="31">
        <f>SUM(E18:E40)</f>
        <v>182933.10114290004</v>
      </c>
      <c r="F41" s="32">
        <f>SUM(F18:F40)+0.02</f>
        <v>76.07498353085116</v>
      </c>
      <c r="M41" s="34"/>
      <c r="N41" s="34"/>
      <c r="O41" s="34"/>
    </row>
    <row r="42" spans="1:15" ht="12.75">
      <c r="A42" s="12" t="s">
        <v>178</v>
      </c>
      <c r="B42" s="12"/>
      <c r="C42" s="24"/>
      <c r="D42" s="25"/>
      <c r="E42" s="26"/>
      <c r="F42" s="27"/>
      <c r="M42" s="28"/>
      <c r="N42" s="28"/>
      <c r="O42" s="28"/>
    </row>
    <row r="43" spans="1:15" ht="12.75">
      <c r="A43" s="12" t="s">
        <v>179</v>
      </c>
      <c r="B43" s="12"/>
      <c r="C43" s="12" t="s">
        <v>442</v>
      </c>
      <c r="D43" s="25"/>
      <c r="E43" s="26"/>
      <c r="F43" s="27"/>
      <c r="M43" s="28"/>
      <c r="N43" s="28"/>
      <c r="O43" s="28"/>
    </row>
    <row r="44" spans="1:15" ht="12.75">
      <c r="A44" s="24" t="s">
        <v>443</v>
      </c>
      <c r="B44" s="24"/>
      <c r="C44" s="24" t="s">
        <v>441</v>
      </c>
      <c r="D44" s="25">
        <v>100000</v>
      </c>
      <c r="E44" s="26">
        <v>10000</v>
      </c>
      <c r="F44" s="27">
        <v>4.157529886919702</v>
      </c>
      <c r="M44" s="28"/>
      <c r="N44" s="28"/>
      <c r="O44" s="28"/>
    </row>
    <row r="45" spans="1:15" ht="12.75">
      <c r="A45" s="24" t="s">
        <v>447</v>
      </c>
      <c r="B45" s="24"/>
      <c r="C45" s="24" t="s">
        <v>446</v>
      </c>
      <c r="D45" s="25">
        <v>100000</v>
      </c>
      <c r="E45" s="26">
        <v>10000</v>
      </c>
      <c r="F45" s="27">
        <v>4.157529886919702</v>
      </c>
      <c r="M45" s="28"/>
      <c r="N45" s="28"/>
      <c r="O45" s="28"/>
    </row>
    <row r="46" spans="1:15" s="33" customFormat="1" ht="12.75">
      <c r="A46" s="29" t="s">
        <v>29</v>
      </c>
      <c r="B46" s="29"/>
      <c r="C46" s="29"/>
      <c r="D46" s="30"/>
      <c r="E46" s="31">
        <f>SUM(E43:E45)</f>
        <v>20000</v>
      </c>
      <c r="F46" s="32">
        <f>SUM(F43:F45)</f>
        <v>8.315059773839405</v>
      </c>
      <c r="M46" s="34"/>
      <c r="N46" s="34"/>
      <c r="O46" s="34"/>
    </row>
    <row r="47" spans="1:15" ht="12.75">
      <c r="A47" s="24" t="s">
        <v>30</v>
      </c>
      <c r="B47" s="24"/>
      <c r="C47" s="24"/>
      <c r="D47" s="25"/>
      <c r="E47" s="26">
        <v>11472.4660246</v>
      </c>
      <c r="F47" s="27">
        <v>4.7697120373945365</v>
      </c>
      <c r="M47" s="28"/>
      <c r="N47" s="28"/>
      <c r="O47" s="28"/>
    </row>
    <row r="48" spans="1:15" s="33" customFormat="1" ht="12.75">
      <c r="A48" s="29" t="s">
        <v>29</v>
      </c>
      <c r="B48" s="29"/>
      <c r="C48" s="29"/>
      <c r="D48" s="30"/>
      <c r="E48" s="31">
        <f>SUM(E47:E47)</f>
        <v>11472.4660246</v>
      </c>
      <c r="F48" s="32">
        <f>SUM(F47:F47)</f>
        <v>4.7697120373945365</v>
      </c>
      <c r="M48" s="34"/>
      <c r="N48" s="34"/>
      <c r="O48" s="34"/>
    </row>
    <row r="49" spans="1:6" s="38" customFormat="1" ht="12.75">
      <c r="A49" s="24" t="s">
        <v>31</v>
      </c>
      <c r="B49" s="24"/>
      <c r="C49" s="24"/>
      <c r="D49" s="35"/>
      <c r="E49" s="36">
        <v>558.77</v>
      </c>
      <c r="F49" s="37">
        <v>0.22</v>
      </c>
    </row>
    <row r="50" spans="1:6" s="33" customFormat="1" ht="12.75">
      <c r="A50" s="29" t="s">
        <v>32</v>
      </c>
      <c r="B50" s="29"/>
      <c r="C50" s="29"/>
      <c r="D50" s="39"/>
      <c r="E50" s="40">
        <v>240527.43508739898</v>
      </c>
      <c r="F50" s="41">
        <v>100</v>
      </c>
    </row>
    <row r="51" ht="12.75">
      <c r="A51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zoomScalePageLayoutView="0" workbookViewId="0" topLeftCell="A9">
      <selection activeCell="A53" sqref="A53"/>
    </sheetView>
  </sheetViews>
  <sheetFormatPr defaultColWidth="9.140625" defaultRowHeight="12.75"/>
  <cols>
    <col min="1" max="1" width="63.28125" style="7" bestFit="1" customWidth="1"/>
    <col min="2" max="2" width="18.00390625" style="7" customWidth="1"/>
    <col min="3" max="3" width="21.5742187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277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1026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21</v>
      </c>
      <c r="B8" s="24" t="s">
        <v>745</v>
      </c>
      <c r="C8" s="24" t="s">
        <v>225</v>
      </c>
      <c r="D8" s="25">
        <v>68.7</v>
      </c>
      <c r="E8" s="26">
        <v>726.33075</v>
      </c>
      <c r="F8" s="27">
        <v>9.69011942986702</v>
      </c>
      <c r="M8" s="28"/>
      <c r="N8" s="28"/>
      <c r="O8" s="28"/>
    </row>
    <row r="9" spans="1:15" ht="12.75">
      <c r="A9" s="24" t="s">
        <v>104</v>
      </c>
      <c r="B9" s="24" t="s">
        <v>746</v>
      </c>
      <c r="C9" s="24" t="s">
        <v>225</v>
      </c>
      <c r="D9" s="25">
        <v>110</v>
      </c>
      <c r="E9" s="26">
        <v>691.57</v>
      </c>
      <c r="F9" s="27">
        <v>9.226369521203852</v>
      </c>
      <c r="M9" s="28"/>
      <c r="N9" s="28"/>
      <c r="O9" s="28"/>
    </row>
    <row r="10" spans="1:15" ht="12.75">
      <c r="A10" s="24" t="s">
        <v>222</v>
      </c>
      <c r="B10" s="24" t="s">
        <v>744</v>
      </c>
      <c r="C10" s="24" t="s">
        <v>223</v>
      </c>
      <c r="D10" s="25">
        <v>239</v>
      </c>
      <c r="E10" s="26">
        <v>649.841</v>
      </c>
      <c r="F10" s="27">
        <v>8.669654837584961</v>
      </c>
      <c r="M10" s="28"/>
      <c r="N10" s="28"/>
      <c r="O10" s="28"/>
    </row>
    <row r="11" spans="1:15" ht="12.75">
      <c r="A11" s="24" t="s">
        <v>232</v>
      </c>
      <c r="B11" s="24" t="s">
        <v>751</v>
      </c>
      <c r="C11" s="24" t="s">
        <v>233</v>
      </c>
      <c r="D11" s="25">
        <v>919</v>
      </c>
      <c r="E11" s="26">
        <v>365.3025</v>
      </c>
      <c r="F11" s="27">
        <v>4.8735715141194245</v>
      </c>
      <c r="M11" s="28"/>
      <c r="N11" s="28"/>
      <c r="O11" s="28"/>
    </row>
    <row r="12" spans="1:15" ht="12.75">
      <c r="A12" s="24" t="s">
        <v>226</v>
      </c>
      <c r="B12" s="24" t="s">
        <v>747</v>
      </c>
      <c r="C12" s="24" t="s">
        <v>227</v>
      </c>
      <c r="D12" s="25">
        <v>25</v>
      </c>
      <c r="E12" s="26">
        <v>323.5</v>
      </c>
      <c r="F12" s="27">
        <v>4.315876252742957</v>
      </c>
      <c r="M12" s="28"/>
      <c r="N12" s="28"/>
      <c r="O12" s="28"/>
    </row>
    <row r="13" spans="1:15" ht="12.75">
      <c r="A13" s="24" t="s">
        <v>228</v>
      </c>
      <c r="B13" s="24" t="s">
        <v>748</v>
      </c>
      <c r="C13" s="24" t="s">
        <v>227</v>
      </c>
      <c r="D13" s="25">
        <v>12</v>
      </c>
      <c r="E13" s="26">
        <v>304.08</v>
      </c>
      <c r="F13" s="27">
        <v>4.056790265638572</v>
      </c>
      <c r="M13" s="28"/>
      <c r="N13" s="28"/>
      <c r="O13" s="28"/>
    </row>
    <row r="14" spans="1:15" ht="12.75">
      <c r="A14" s="24" t="s">
        <v>231</v>
      </c>
      <c r="B14" s="24" t="s">
        <v>750</v>
      </c>
      <c r="C14" s="24" t="s">
        <v>223</v>
      </c>
      <c r="D14" s="25">
        <v>48</v>
      </c>
      <c r="E14" s="26">
        <v>261.384</v>
      </c>
      <c r="F14" s="27">
        <v>3.4871746474403857</v>
      </c>
      <c r="M14" s="28"/>
      <c r="N14" s="28"/>
      <c r="O14" s="28"/>
    </row>
    <row r="15" spans="1:15" ht="12.75">
      <c r="A15" s="24" t="s">
        <v>234</v>
      </c>
      <c r="B15" s="24" t="s">
        <v>752</v>
      </c>
      <c r="C15" s="24" t="s">
        <v>235</v>
      </c>
      <c r="D15" s="25">
        <v>168.5</v>
      </c>
      <c r="E15" s="26">
        <v>241.03925</v>
      </c>
      <c r="F15" s="27">
        <v>3.215751391202388</v>
      </c>
      <c r="M15" s="28"/>
      <c r="N15" s="28"/>
      <c r="O15" s="28"/>
    </row>
    <row r="16" spans="1:15" ht="12.75">
      <c r="A16" s="24" t="s">
        <v>236</v>
      </c>
      <c r="B16" s="24" t="s">
        <v>753</v>
      </c>
      <c r="C16" s="24" t="s">
        <v>237</v>
      </c>
      <c r="D16" s="25">
        <v>12.55</v>
      </c>
      <c r="E16" s="26">
        <v>229.97875</v>
      </c>
      <c r="F16" s="27">
        <v>3.0681911151793173</v>
      </c>
      <c r="M16" s="28"/>
      <c r="N16" s="28"/>
      <c r="O16" s="28"/>
    </row>
    <row r="17" spans="1:15" ht="12.75">
      <c r="A17" s="24" t="s">
        <v>238</v>
      </c>
      <c r="B17" s="24" t="s">
        <v>754</v>
      </c>
      <c r="C17" s="24" t="s">
        <v>239</v>
      </c>
      <c r="D17" s="25">
        <v>144</v>
      </c>
      <c r="E17" s="26">
        <v>218.88</v>
      </c>
      <c r="F17" s="27">
        <v>2.920120538486486</v>
      </c>
      <c r="M17" s="28"/>
      <c r="N17" s="28"/>
      <c r="O17" s="28"/>
    </row>
    <row r="18" spans="1:15" ht="12.75">
      <c r="A18" s="24" t="s">
        <v>159</v>
      </c>
      <c r="B18" s="24" t="s">
        <v>789</v>
      </c>
      <c r="C18" s="24" t="s">
        <v>225</v>
      </c>
      <c r="D18" s="25">
        <v>51.179</v>
      </c>
      <c r="E18" s="26">
        <v>208.4264775</v>
      </c>
      <c r="F18" s="27">
        <v>2.78065806703281</v>
      </c>
      <c r="M18" s="28"/>
      <c r="N18" s="28"/>
      <c r="O18" s="28"/>
    </row>
    <row r="19" spans="1:15" ht="12.75">
      <c r="A19" s="24" t="s">
        <v>240</v>
      </c>
      <c r="B19" s="24" t="s">
        <v>755</v>
      </c>
      <c r="C19" s="24" t="s">
        <v>241</v>
      </c>
      <c r="D19" s="25">
        <v>13</v>
      </c>
      <c r="E19" s="26">
        <v>207.5775</v>
      </c>
      <c r="F19" s="27">
        <v>2.769331693520096</v>
      </c>
      <c r="M19" s="28"/>
      <c r="N19" s="28"/>
      <c r="O19" s="28"/>
    </row>
    <row r="20" spans="1:15" ht="12.75">
      <c r="A20" s="24" t="s">
        <v>250</v>
      </c>
      <c r="B20" s="24" t="s">
        <v>760</v>
      </c>
      <c r="C20" s="24" t="s">
        <v>251</v>
      </c>
      <c r="D20" s="25">
        <v>32</v>
      </c>
      <c r="E20" s="26">
        <v>199.936</v>
      </c>
      <c r="F20" s="27">
        <v>2.6673849597168955</v>
      </c>
      <c r="M20" s="28"/>
      <c r="N20" s="28"/>
      <c r="O20" s="28"/>
    </row>
    <row r="21" spans="1:15" ht="12.75">
      <c r="A21" s="24" t="s">
        <v>242</v>
      </c>
      <c r="B21" s="24" t="s">
        <v>756</v>
      </c>
      <c r="C21" s="24" t="s">
        <v>243</v>
      </c>
      <c r="D21" s="25">
        <v>232</v>
      </c>
      <c r="E21" s="26">
        <v>191.4</v>
      </c>
      <c r="F21" s="27">
        <v>2.553504527897996</v>
      </c>
      <c r="M21" s="28"/>
      <c r="N21" s="28"/>
      <c r="O21" s="28"/>
    </row>
    <row r="22" spans="1:15" ht="12.75">
      <c r="A22" s="24" t="s">
        <v>244</v>
      </c>
      <c r="B22" s="24" t="s">
        <v>757</v>
      </c>
      <c r="C22" s="24" t="s">
        <v>245</v>
      </c>
      <c r="D22" s="25">
        <v>39.431</v>
      </c>
      <c r="E22" s="26">
        <v>185.4242775</v>
      </c>
      <c r="F22" s="27">
        <v>2.4737812548509117</v>
      </c>
      <c r="M22" s="28"/>
      <c r="N22" s="28"/>
      <c r="O22" s="28"/>
    </row>
    <row r="23" spans="1:15" ht="12.75">
      <c r="A23" s="24" t="s">
        <v>279</v>
      </c>
      <c r="B23" s="24" t="s">
        <v>790</v>
      </c>
      <c r="C23" s="24" t="s">
        <v>280</v>
      </c>
      <c r="D23" s="25">
        <v>96.169</v>
      </c>
      <c r="E23" s="26">
        <v>173.92163649999998</v>
      </c>
      <c r="F23" s="27">
        <v>2.3203222899800386</v>
      </c>
      <c r="M23" s="28"/>
      <c r="N23" s="28"/>
      <c r="O23" s="28"/>
    </row>
    <row r="24" spans="1:15" ht="12.75">
      <c r="A24" s="24" t="s">
        <v>246</v>
      </c>
      <c r="B24" s="24" t="s">
        <v>758</v>
      </c>
      <c r="C24" s="24" t="s">
        <v>247</v>
      </c>
      <c r="D24" s="25">
        <v>70</v>
      </c>
      <c r="E24" s="26">
        <v>172.97</v>
      </c>
      <c r="F24" s="27">
        <v>2.307626322834464</v>
      </c>
      <c r="M24" s="28"/>
      <c r="N24" s="28"/>
      <c r="O24" s="28"/>
    </row>
    <row r="25" spans="1:15" ht="12.75">
      <c r="A25" s="24" t="s">
        <v>248</v>
      </c>
      <c r="B25" s="24" t="s">
        <v>759</v>
      </c>
      <c r="C25" s="24" t="s">
        <v>249</v>
      </c>
      <c r="D25" s="25">
        <v>28</v>
      </c>
      <c r="E25" s="26">
        <v>166.964</v>
      </c>
      <c r="F25" s="27">
        <v>2.22749911178663</v>
      </c>
      <c r="M25" s="28"/>
      <c r="N25" s="28"/>
      <c r="O25" s="28"/>
    </row>
    <row r="26" spans="1:15" ht="12.75">
      <c r="A26" s="24" t="s">
        <v>252</v>
      </c>
      <c r="B26" s="24" t="s">
        <v>761</v>
      </c>
      <c r="C26" s="24" t="s">
        <v>225</v>
      </c>
      <c r="D26" s="25">
        <v>7</v>
      </c>
      <c r="E26" s="26">
        <v>156.653</v>
      </c>
      <c r="F26" s="27">
        <v>2.0899380606520626</v>
      </c>
      <c r="M26" s="28"/>
      <c r="N26" s="28"/>
      <c r="O26" s="28"/>
    </row>
    <row r="27" spans="1:15" ht="12.75">
      <c r="A27" s="24" t="s">
        <v>253</v>
      </c>
      <c r="B27" s="24" t="s">
        <v>762</v>
      </c>
      <c r="C27" s="24" t="s">
        <v>254</v>
      </c>
      <c r="D27" s="25">
        <v>45</v>
      </c>
      <c r="E27" s="26">
        <v>148.8375</v>
      </c>
      <c r="F27" s="27">
        <v>1.9856699590962277</v>
      </c>
      <c r="M27" s="28"/>
      <c r="N27" s="28"/>
      <c r="O27" s="28"/>
    </row>
    <row r="28" spans="1:15" ht="12.75">
      <c r="A28" s="24" t="s">
        <v>257</v>
      </c>
      <c r="B28" s="24" t="s">
        <v>765</v>
      </c>
      <c r="C28" s="24" t="s">
        <v>237</v>
      </c>
      <c r="D28" s="25">
        <v>10.5</v>
      </c>
      <c r="E28" s="26">
        <v>141.7395</v>
      </c>
      <c r="F28" s="27">
        <v>1.8909741642215154</v>
      </c>
      <c r="M28" s="28"/>
      <c r="N28" s="28"/>
      <c r="O28" s="28"/>
    </row>
    <row r="29" spans="1:15" ht="12.75">
      <c r="A29" s="24" t="s">
        <v>258</v>
      </c>
      <c r="B29" s="24" t="s">
        <v>766</v>
      </c>
      <c r="C29" s="24" t="s">
        <v>223</v>
      </c>
      <c r="D29" s="25">
        <v>105</v>
      </c>
      <c r="E29" s="26">
        <v>134.505</v>
      </c>
      <c r="F29" s="27">
        <v>1.794457296368443</v>
      </c>
      <c r="M29" s="28"/>
      <c r="N29" s="28"/>
      <c r="O29" s="28"/>
    </row>
    <row r="30" spans="1:15" ht="12.75">
      <c r="A30" s="24" t="s">
        <v>255</v>
      </c>
      <c r="B30" s="24" t="s">
        <v>763</v>
      </c>
      <c r="C30" s="24" t="s">
        <v>249</v>
      </c>
      <c r="D30" s="25">
        <v>8</v>
      </c>
      <c r="E30" s="26">
        <v>131.792</v>
      </c>
      <c r="F30" s="27">
        <v>1.758262637098917</v>
      </c>
      <c r="M30" s="28"/>
      <c r="N30" s="28"/>
      <c r="O30" s="28"/>
    </row>
    <row r="31" spans="1:15" ht="12.75">
      <c r="A31" s="24" t="s">
        <v>281</v>
      </c>
      <c r="B31" s="24" t="s">
        <v>791</v>
      </c>
      <c r="C31" s="24" t="s">
        <v>282</v>
      </c>
      <c r="D31" s="25">
        <v>81.43</v>
      </c>
      <c r="E31" s="26">
        <v>130.36943</v>
      </c>
      <c r="F31" s="27">
        <v>1.7392838547778517</v>
      </c>
      <c r="M31" s="28"/>
      <c r="N31" s="28"/>
      <c r="O31" s="28"/>
    </row>
    <row r="32" spans="1:15" ht="12.75">
      <c r="A32" s="24" t="s">
        <v>259</v>
      </c>
      <c r="B32" s="24" t="s">
        <v>767</v>
      </c>
      <c r="C32" s="24" t="s">
        <v>239</v>
      </c>
      <c r="D32" s="25">
        <v>155</v>
      </c>
      <c r="E32" s="26">
        <v>127.41</v>
      </c>
      <c r="F32" s="27">
        <v>1.6998015250756722</v>
      </c>
      <c r="M32" s="28"/>
      <c r="N32" s="28"/>
      <c r="O32" s="28"/>
    </row>
    <row r="33" spans="1:15" ht="12.75">
      <c r="A33" s="24" t="s">
        <v>283</v>
      </c>
      <c r="B33" s="24" t="s">
        <v>792</v>
      </c>
      <c r="C33" s="24" t="s">
        <v>247</v>
      </c>
      <c r="D33" s="25">
        <v>36</v>
      </c>
      <c r="E33" s="26">
        <v>124.398</v>
      </c>
      <c r="F33" s="27">
        <v>1.6596178488059297</v>
      </c>
      <c r="M33" s="28"/>
      <c r="N33" s="28"/>
      <c r="O33" s="28"/>
    </row>
    <row r="34" spans="1:15" ht="12.75">
      <c r="A34" s="24" t="s">
        <v>284</v>
      </c>
      <c r="B34" s="24" t="s">
        <v>793</v>
      </c>
      <c r="C34" s="24" t="s">
        <v>285</v>
      </c>
      <c r="D34" s="25">
        <v>74.839</v>
      </c>
      <c r="E34" s="26">
        <v>123.2224135</v>
      </c>
      <c r="F34" s="27">
        <v>1.6439341212683862</v>
      </c>
      <c r="M34" s="28"/>
      <c r="N34" s="28"/>
      <c r="O34" s="28"/>
    </row>
    <row r="35" spans="1:15" ht="12.75">
      <c r="A35" s="24" t="s">
        <v>256</v>
      </c>
      <c r="B35" s="24" t="s">
        <v>764</v>
      </c>
      <c r="C35" s="24" t="s">
        <v>249</v>
      </c>
      <c r="D35" s="25">
        <v>17</v>
      </c>
      <c r="E35" s="26">
        <v>117.861</v>
      </c>
      <c r="F35" s="27">
        <v>1.5724064637543662</v>
      </c>
      <c r="M35" s="28"/>
      <c r="N35" s="28"/>
      <c r="O35" s="28"/>
    </row>
    <row r="36" spans="1:15" ht="12.75">
      <c r="A36" s="24" t="s">
        <v>260</v>
      </c>
      <c r="B36" s="24" t="s">
        <v>768</v>
      </c>
      <c r="C36" s="24" t="s">
        <v>261</v>
      </c>
      <c r="D36" s="25">
        <v>3.5</v>
      </c>
      <c r="E36" s="26">
        <v>116.039</v>
      </c>
      <c r="F36" s="27">
        <v>1.548098808321607</v>
      </c>
      <c r="M36" s="28"/>
      <c r="N36" s="28"/>
      <c r="O36" s="28"/>
    </row>
    <row r="37" spans="1:15" ht="12.75">
      <c r="A37" s="24" t="s">
        <v>262</v>
      </c>
      <c r="B37" s="24" t="s">
        <v>769</v>
      </c>
      <c r="C37" s="24" t="s">
        <v>237</v>
      </c>
      <c r="D37" s="25">
        <v>42</v>
      </c>
      <c r="E37" s="26">
        <v>112.329</v>
      </c>
      <c r="F37" s="27">
        <v>1.4986029786533648</v>
      </c>
      <c r="M37" s="28"/>
      <c r="N37" s="28"/>
      <c r="O37" s="28"/>
    </row>
    <row r="38" spans="1:15" ht="12.75">
      <c r="A38" s="24" t="s">
        <v>263</v>
      </c>
      <c r="B38" s="24" t="s">
        <v>771</v>
      </c>
      <c r="C38" s="24" t="s">
        <v>264</v>
      </c>
      <c r="D38" s="25">
        <v>70</v>
      </c>
      <c r="E38" s="26">
        <v>84.35</v>
      </c>
      <c r="F38" s="27">
        <v>1.1253297122685266</v>
      </c>
      <c r="M38" s="28"/>
      <c r="N38" s="28"/>
      <c r="O38" s="28"/>
    </row>
    <row r="39" spans="1:15" ht="12.75">
      <c r="A39" s="24" t="s">
        <v>13</v>
      </c>
      <c r="B39" s="24" t="s">
        <v>770</v>
      </c>
      <c r="C39" s="24" t="s">
        <v>225</v>
      </c>
      <c r="D39" s="25">
        <v>10</v>
      </c>
      <c r="E39" s="26">
        <v>83.97</v>
      </c>
      <c r="F39" s="27">
        <v>1.1202600585558764</v>
      </c>
      <c r="M39" s="28"/>
      <c r="N39" s="28"/>
      <c r="O39" s="28"/>
    </row>
    <row r="40" spans="1:15" ht="12.75">
      <c r="A40" s="24" t="s">
        <v>93</v>
      </c>
      <c r="B40" s="24" t="s">
        <v>772</v>
      </c>
      <c r="C40" s="24" t="s">
        <v>225</v>
      </c>
      <c r="D40" s="25">
        <v>21</v>
      </c>
      <c r="E40" s="26">
        <v>80.262</v>
      </c>
      <c r="F40" s="27">
        <v>1.0707909112755953</v>
      </c>
      <c r="M40" s="28"/>
      <c r="N40" s="28"/>
      <c r="O40" s="28"/>
    </row>
    <row r="41" spans="1:15" ht="12.75">
      <c r="A41" s="24" t="s">
        <v>265</v>
      </c>
      <c r="B41" s="24" t="s">
        <v>773</v>
      </c>
      <c r="C41" s="24" t="s">
        <v>235</v>
      </c>
      <c r="D41" s="25">
        <v>7</v>
      </c>
      <c r="E41" s="26">
        <v>34.447</v>
      </c>
      <c r="F41" s="27">
        <v>0.459564109051736</v>
      </c>
      <c r="M41" s="28"/>
      <c r="N41" s="28"/>
      <c r="O41" s="28"/>
    </row>
    <row r="42" spans="1:15" s="33" customFormat="1" ht="12.75">
      <c r="A42" s="29" t="s">
        <v>29</v>
      </c>
      <c r="B42" s="29"/>
      <c r="C42" s="29"/>
      <c r="D42" s="30"/>
      <c r="E42" s="31">
        <f>SUM(E7:E41)</f>
        <v>7366.710985</v>
      </c>
      <c r="F42" s="32">
        <f>SUM(F7:F41)+0.02</f>
        <v>98.3007202503313</v>
      </c>
      <c r="M42" s="34"/>
      <c r="N42" s="34"/>
      <c r="O42" s="34"/>
    </row>
    <row r="43" spans="1:15" ht="12.75">
      <c r="A43" s="12" t="s">
        <v>178</v>
      </c>
      <c r="B43" s="12"/>
      <c r="C43" s="24"/>
      <c r="D43" s="25"/>
      <c r="E43" s="26"/>
      <c r="F43" s="27"/>
      <c r="M43" s="28"/>
      <c r="N43" s="28"/>
      <c r="O43" s="28"/>
    </row>
    <row r="44" spans="1:15" ht="12.75">
      <c r="A44" s="12" t="s">
        <v>179</v>
      </c>
      <c r="B44" s="12"/>
      <c r="C44" s="24"/>
      <c r="D44" s="25"/>
      <c r="E44" s="26"/>
      <c r="F44" s="27"/>
      <c r="M44" s="28"/>
      <c r="N44" s="28"/>
      <c r="O44" s="28"/>
    </row>
    <row r="45" spans="1:15" ht="12.75">
      <c r="A45" s="24" t="s">
        <v>445</v>
      </c>
      <c r="B45" s="24"/>
      <c r="C45" s="24" t="s">
        <v>441</v>
      </c>
      <c r="D45" s="25">
        <v>150</v>
      </c>
      <c r="E45" s="26">
        <v>15</v>
      </c>
      <c r="F45" s="27">
        <v>0.2001179097098743</v>
      </c>
      <c r="M45" s="28"/>
      <c r="N45" s="28"/>
      <c r="O45" s="28"/>
    </row>
    <row r="46" spans="1:15" s="33" customFormat="1" ht="12.75">
      <c r="A46" s="29" t="s">
        <v>29</v>
      </c>
      <c r="B46" s="29"/>
      <c r="C46" s="29"/>
      <c r="D46" s="30"/>
      <c r="E46" s="31">
        <f>SUM(E44:E45)</f>
        <v>15</v>
      </c>
      <c r="F46" s="32">
        <f>SUM(F44:F45)</f>
        <v>0.2001179097098743</v>
      </c>
      <c r="M46" s="34"/>
      <c r="N46" s="34"/>
      <c r="O46" s="34"/>
    </row>
    <row r="47" spans="1:15" ht="12.75">
      <c r="A47" s="24" t="s">
        <v>266</v>
      </c>
      <c r="B47" s="24"/>
      <c r="C47" s="24"/>
      <c r="D47" s="25"/>
      <c r="E47" s="26">
        <v>131.2859827</v>
      </c>
      <c r="F47" s="27">
        <v>1.7515117621420482</v>
      </c>
      <c r="M47" s="28"/>
      <c r="N47" s="28"/>
      <c r="O47" s="28"/>
    </row>
    <row r="48" spans="1:15" s="33" customFormat="1" ht="12.75">
      <c r="A48" s="29" t="s">
        <v>29</v>
      </c>
      <c r="B48" s="29"/>
      <c r="C48" s="29"/>
      <c r="D48" s="30"/>
      <c r="E48" s="31">
        <f>SUM(E47:E47)</f>
        <v>131.2859827</v>
      </c>
      <c r="F48" s="32">
        <f>SUM(F47:F47)</f>
        <v>1.7515117621420482</v>
      </c>
      <c r="M48" s="34"/>
      <c r="N48" s="34"/>
      <c r="O48" s="34"/>
    </row>
    <row r="49" spans="1:15" ht="12.75">
      <c r="A49" s="24" t="s">
        <v>267</v>
      </c>
      <c r="B49" s="24"/>
      <c r="C49" s="24"/>
      <c r="D49" s="25"/>
      <c r="E49" s="26">
        <v>15</v>
      </c>
      <c r="F49" s="27">
        <v>0.2001179097098743</v>
      </c>
      <c r="M49" s="28"/>
      <c r="N49" s="28"/>
      <c r="O49" s="28"/>
    </row>
    <row r="50" spans="1:15" s="33" customFormat="1" ht="12.75">
      <c r="A50" s="29" t="s">
        <v>29</v>
      </c>
      <c r="B50" s="29"/>
      <c r="C50" s="29"/>
      <c r="D50" s="30"/>
      <c r="E50" s="31">
        <f>SUM(E49:E49)</f>
        <v>15</v>
      </c>
      <c r="F50" s="32">
        <f>SUM(F49:F49)</f>
        <v>0.2001179097098743</v>
      </c>
      <c r="M50" s="34"/>
      <c r="N50" s="34"/>
      <c r="O50" s="34"/>
    </row>
    <row r="51" spans="1:6" s="38" customFormat="1" ht="12.75">
      <c r="A51" s="24" t="s">
        <v>452</v>
      </c>
      <c r="B51" s="24"/>
      <c r="C51" s="24"/>
      <c r="D51" s="35"/>
      <c r="E51" s="36">
        <v>-32.41597659999967</v>
      </c>
      <c r="F51" s="37">
        <v>-0.45</v>
      </c>
    </row>
    <row r="52" spans="1:6" s="33" customFormat="1" ht="12.75">
      <c r="A52" s="29" t="s">
        <v>32</v>
      </c>
      <c r="B52" s="29"/>
      <c r="C52" s="29"/>
      <c r="D52" s="39"/>
      <c r="E52" s="40">
        <v>7495.580991100001</v>
      </c>
      <c r="F52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O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421875" style="7" bestFit="1" customWidth="1"/>
    <col min="2" max="2" width="17.7109375" style="7" customWidth="1"/>
    <col min="3" max="3" width="16.57421875" style="7" bestFit="1" customWidth="1"/>
    <col min="4" max="4" width="9.140625" style="7" bestFit="1" customWidth="1"/>
    <col min="5" max="5" width="13.7109375" style="7" bestFit="1" customWidth="1"/>
    <col min="6" max="6" width="8.5742187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287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220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288</v>
      </c>
      <c r="B8" s="24" t="s">
        <v>794</v>
      </c>
      <c r="C8" s="24" t="s">
        <v>280</v>
      </c>
      <c r="D8" s="25">
        <v>11.3</v>
      </c>
      <c r="E8" s="26">
        <v>56.0593</v>
      </c>
      <c r="F8" s="27">
        <f>ROUND((E8/VLOOKUP("net assets",A:E,5,0)*100),2)</f>
        <v>5.32</v>
      </c>
      <c r="M8" s="28"/>
      <c r="N8" s="28"/>
      <c r="O8" s="28"/>
    </row>
    <row r="9" spans="1:15" ht="12.75">
      <c r="A9" s="24" t="s">
        <v>290</v>
      </c>
      <c r="B9" s="24" t="s">
        <v>795</v>
      </c>
      <c r="C9" s="24" t="s">
        <v>285</v>
      </c>
      <c r="D9" s="25">
        <v>14.9</v>
      </c>
      <c r="E9" s="26">
        <v>47.37455</v>
      </c>
      <c r="F9" s="27">
        <f>ROUND((E9/VLOOKUP("net assets",A:E,5,0)*100),2)</f>
        <v>4.5</v>
      </c>
      <c r="M9" s="28"/>
      <c r="N9" s="28"/>
      <c r="O9" s="28"/>
    </row>
    <row r="10" spans="1:15" s="33" customFormat="1" ht="12.75">
      <c r="A10" s="29" t="s">
        <v>29</v>
      </c>
      <c r="B10" s="29"/>
      <c r="C10" s="29"/>
      <c r="D10" s="30"/>
      <c r="E10" s="31">
        <f>SUM(E7:E9)</f>
        <v>103.43385</v>
      </c>
      <c r="F10" s="32">
        <f>SUM(F7:F9)</f>
        <v>9.82</v>
      </c>
      <c r="M10" s="34"/>
      <c r="N10" s="34"/>
      <c r="O10" s="34"/>
    </row>
    <row r="11" spans="1:15" ht="12.75">
      <c r="A11" s="12" t="s">
        <v>45</v>
      </c>
      <c r="B11" s="12"/>
      <c r="C11" s="24"/>
      <c r="D11" s="25"/>
      <c r="E11" s="26"/>
      <c r="F11" s="27"/>
      <c r="M11" s="28"/>
      <c r="N11" s="28"/>
      <c r="O11" s="28"/>
    </row>
    <row r="12" spans="1:15" ht="12.75">
      <c r="A12" s="12" t="s">
        <v>46</v>
      </c>
      <c r="B12" s="12"/>
      <c r="C12" s="24"/>
      <c r="D12" s="25"/>
      <c r="E12" s="26"/>
      <c r="F12" s="27"/>
      <c r="M12" s="28"/>
      <c r="N12" s="28"/>
      <c r="O12" s="28"/>
    </row>
    <row r="13" spans="1:15" ht="12.75">
      <c r="A13" s="24" t="s">
        <v>291</v>
      </c>
      <c r="B13" s="24" t="s">
        <v>796</v>
      </c>
      <c r="C13" s="24" t="s">
        <v>56</v>
      </c>
      <c r="D13" s="25">
        <v>0.01</v>
      </c>
      <c r="E13" s="26">
        <v>100.77961833</v>
      </c>
      <c r="F13" s="27">
        <f>ROUND((E13/VLOOKUP("net assets",A:E,5,0)*100),2)</f>
        <v>9.56</v>
      </c>
      <c r="M13" s="28"/>
      <c r="N13" s="28"/>
      <c r="O13" s="28"/>
    </row>
    <row r="14" spans="1:15" ht="12.75">
      <c r="A14" s="24" t="s">
        <v>292</v>
      </c>
      <c r="B14" s="24" t="s">
        <v>797</v>
      </c>
      <c r="C14" s="24" t="s">
        <v>48</v>
      </c>
      <c r="D14" s="25">
        <v>0.01</v>
      </c>
      <c r="E14" s="26">
        <v>100.39358763</v>
      </c>
      <c r="F14" s="27">
        <f>ROUND((E14/VLOOKUP("net assets",A:E,5,0)*100),2)</f>
        <v>9.53</v>
      </c>
      <c r="M14" s="28"/>
      <c r="N14" s="28"/>
      <c r="O14" s="28"/>
    </row>
    <row r="15" spans="1:15" ht="12.75">
      <c r="A15" s="24" t="s">
        <v>47</v>
      </c>
      <c r="B15" s="24" t="s">
        <v>798</v>
      </c>
      <c r="C15" s="24" t="s">
        <v>48</v>
      </c>
      <c r="D15" s="25">
        <v>0.005</v>
      </c>
      <c r="E15" s="26">
        <v>55.046615025</v>
      </c>
      <c r="F15" s="27">
        <f>ROUND((E15/VLOOKUP("net assets",A:E,5,0)*100),2)</f>
        <v>5.22</v>
      </c>
      <c r="M15" s="28"/>
      <c r="N15" s="28"/>
      <c r="O15" s="28"/>
    </row>
    <row r="16" spans="1:15" ht="12.75">
      <c r="A16" s="24" t="s">
        <v>293</v>
      </c>
      <c r="B16" s="24" t="s">
        <v>799</v>
      </c>
      <c r="C16" s="24" t="s">
        <v>53</v>
      </c>
      <c r="D16" s="25">
        <v>0.005</v>
      </c>
      <c r="E16" s="26">
        <v>50.233108685</v>
      </c>
      <c r="F16" s="27">
        <f>ROUND((E16/VLOOKUP("net assets",A:E,5,0)*100),2)</f>
        <v>4.77</v>
      </c>
      <c r="M16" s="28"/>
      <c r="N16" s="28"/>
      <c r="O16" s="28"/>
    </row>
    <row r="17" spans="1:15" ht="12.75">
      <c r="A17" s="24" t="s">
        <v>490</v>
      </c>
      <c r="B17" s="24" t="s">
        <v>535</v>
      </c>
      <c r="C17" s="24" t="s">
        <v>66</v>
      </c>
      <c r="D17" s="25">
        <v>0.005</v>
      </c>
      <c r="E17" s="26">
        <v>50.05588211</v>
      </c>
      <c r="F17" s="27">
        <f>ROUND((E17/VLOOKUP("net assets",A:E,5,0)*100),2)</f>
        <v>4.75</v>
      </c>
      <c r="M17" s="28"/>
      <c r="N17" s="28"/>
      <c r="O17" s="28"/>
    </row>
    <row r="18" spans="1:15" ht="12.75">
      <c r="A18" s="24" t="s">
        <v>294</v>
      </c>
      <c r="B18" s="24" t="s">
        <v>800</v>
      </c>
      <c r="C18" s="24" t="s">
        <v>66</v>
      </c>
      <c r="D18" s="25">
        <v>0.004</v>
      </c>
      <c r="E18" s="26">
        <v>40.071633656</v>
      </c>
      <c r="F18" s="27">
        <f>ROUND((E18/VLOOKUP("net assets",A:E,5,0)*100),2)</f>
        <v>3.8</v>
      </c>
      <c r="M18" s="28"/>
      <c r="N18" s="28"/>
      <c r="O18" s="28"/>
    </row>
    <row r="19" spans="1:15" ht="12.75">
      <c r="A19" s="24" t="s">
        <v>1027</v>
      </c>
      <c r="B19" s="24" t="s">
        <v>801</v>
      </c>
      <c r="C19" s="24" t="s">
        <v>48</v>
      </c>
      <c r="D19" s="25">
        <v>10</v>
      </c>
      <c r="E19" s="26">
        <v>10.13579</v>
      </c>
      <c r="F19" s="27">
        <f>ROUND((E19/VLOOKUP("net assets",A:E,5,0)*100),2)</f>
        <v>0.96</v>
      </c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SUM(E12:E19)</f>
        <v>406.716235436</v>
      </c>
      <c r="F20" s="32">
        <f>SUM(F12:F19)</f>
        <v>38.589999999999996</v>
      </c>
      <c r="M20" s="34"/>
      <c r="N20" s="34"/>
      <c r="O20" s="34"/>
    </row>
    <row r="21" spans="1:15" ht="12.75">
      <c r="A21" s="12" t="s">
        <v>70</v>
      </c>
      <c r="B21" s="12"/>
      <c r="C21" s="24"/>
      <c r="D21" s="25"/>
      <c r="E21" s="26"/>
      <c r="F21" s="27"/>
      <c r="M21" s="28"/>
      <c r="N21" s="28"/>
      <c r="O21" s="28"/>
    </row>
    <row r="22" spans="1:15" ht="12.75">
      <c r="A22" s="24" t="s">
        <v>470</v>
      </c>
      <c r="B22" s="24" t="s">
        <v>802</v>
      </c>
      <c r="C22" s="24" t="s">
        <v>295</v>
      </c>
      <c r="D22" s="25">
        <v>0.01</v>
      </c>
      <c r="E22" s="26">
        <v>100.96651411</v>
      </c>
      <c r="F22" s="27">
        <f>ROUND((E22/VLOOKUP("net assets",A:E,5,0)*100),2)</f>
        <v>9.58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SUM(E21:E22)</f>
        <v>100.96651411</v>
      </c>
      <c r="F23" s="32">
        <f>SUM(F21:F22)</f>
        <v>9.58</v>
      </c>
      <c r="M23" s="34"/>
      <c r="N23" s="34"/>
      <c r="O23" s="34"/>
    </row>
    <row r="24" spans="1:15" ht="12.75">
      <c r="A24" s="24" t="s">
        <v>30</v>
      </c>
      <c r="B24" s="24"/>
      <c r="C24" s="24"/>
      <c r="D24" s="25"/>
      <c r="E24" s="26">
        <v>349.7702299</v>
      </c>
      <c r="F24" s="27">
        <f>ROUND((E24/VLOOKUP("net assets",A:E,5,0)*100),2)</f>
        <v>33.19</v>
      </c>
      <c r="M24" s="28"/>
      <c r="N24" s="28"/>
      <c r="O24" s="28"/>
    </row>
    <row r="25" spans="1:15" s="33" customFormat="1" ht="12.75">
      <c r="A25" s="29" t="s">
        <v>29</v>
      </c>
      <c r="B25" s="29"/>
      <c r="C25" s="29"/>
      <c r="D25" s="30"/>
      <c r="E25" s="31">
        <f>SUM(E24:E24)</f>
        <v>349.7702299</v>
      </c>
      <c r="F25" s="32">
        <f>SUM(F24:F24)</f>
        <v>33.19</v>
      </c>
      <c r="M25" s="34"/>
      <c r="N25" s="34"/>
      <c r="O25" s="34"/>
    </row>
    <row r="26" spans="1:6" s="38" customFormat="1" ht="12.75">
      <c r="A26" s="24" t="s">
        <v>31</v>
      </c>
      <c r="B26" s="24"/>
      <c r="C26" s="24"/>
      <c r="D26" s="35"/>
      <c r="E26" s="36">
        <v>92.99204385400012</v>
      </c>
      <c r="F26" s="37">
        <v>8.823788597527795</v>
      </c>
    </row>
    <row r="27" spans="1:6" s="33" customFormat="1" ht="12.75">
      <c r="A27" s="29" t="s">
        <v>32</v>
      </c>
      <c r="B27" s="29"/>
      <c r="C27" s="29"/>
      <c r="D27" s="39"/>
      <c r="E27" s="40">
        <v>1053.8788733</v>
      </c>
      <c r="F27" s="41">
        <v>100</v>
      </c>
    </row>
    <row r="28" ht="12.75">
      <c r="A28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7.140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8515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297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98</v>
      </c>
      <c r="B8" s="24" t="s">
        <v>803</v>
      </c>
      <c r="C8" s="24" t="s">
        <v>17</v>
      </c>
      <c r="D8" s="25">
        <v>2.5</v>
      </c>
      <c r="E8" s="26">
        <v>2409.5520175</v>
      </c>
      <c r="F8" s="54">
        <f>ROUND((E8/VLOOKUP("net assets",A:E,5,0)*100),2)</f>
        <v>10.19</v>
      </c>
      <c r="M8" s="28"/>
      <c r="N8" s="28"/>
      <c r="O8" s="28"/>
    </row>
    <row r="9" spans="1:15" ht="12.75">
      <c r="A9" s="24" t="s">
        <v>18</v>
      </c>
      <c r="B9" s="24" t="s">
        <v>804</v>
      </c>
      <c r="C9" s="24" t="s">
        <v>17</v>
      </c>
      <c r="D9" s="25">
        <v>2.5</v>
      </c>
      <c r="E9" s="26">
        <v>2409.5520175</v>
      </c>
      <c r="F9" s="54">
        <f>ROUND((E9/VLOOKUP("net assets",A:E,5,0)*100),2)</f>
        <v>10.19</v>
      </c>
      <c r="M9" s="28"/>
      <c r="N9" s="28"/>
      <c r="O9" s="28"/>
    </row>
    <row r="10" spans="1:15" ht="12.75">
      <c r="A10" s="24" t="s">
        <v>25</v>
      </c>
      <c r="B10" s="24" t="s">
        <v>805</v>
      </c>
      <c r="C10" s="24" t="s">
        <v>14</v>
      </c>
      <c r="D10" s="25">
        <v>2.5</v>
      </c>
      <c r="E10" s="26">
        <v>2407.9287225</v>
      </c>
      <c r="F10" s="54">
        <f>ROUND((E10/VLOOKUP("net assets",A:E,5,0)*100),2)</f>
        <v>10.19</v>
      </c>
      <c r="M10" s="28"/>
      <c r="N10" s="28"/>
      <c r="O10" s="28"/>
    </row>
    <row r="11" spans="1:15" ht="12.75">
      <c r="A11" s="24" t="s">
        <v>13</v>
      </c>
      <c r="B11" s="24" t="s">
        <v>509</v>
      </c>
      <c r="C11" s="24" t="s">
        <v>14</v>
      </c>
      <c r="D11" s="25">
        <v>2.5</v>
      </c>
      <c r="E11" s="26">
        <v>2402.494435</v>
      </c>
      <c r="F11" s="54">
        <f>ROUND((E11/VLOOKUP("net assets",A:E,5,0)*100),2)</f>
        <v>10.16</v>
      </c>
      <c r="M11" s="28"/>
      <c r="N11" s="28"/>
      <c r="O11" s="28"/>
    </row>
    <row r="12" spans="1:15" ht="12.75">
      <c r="A12" s="24" t="s">
        <v>28</v>
      </c>
      <c r="B12" s="24" t="s">
        <v>519</v>
      </c>
      <c r="C12" s="24" t="s">
        <v>14</v>
      </c>
      <c r="D12" s="25">
        <v>2.5</v>
      </c>
      <c r="E12" s="26">
        <v>2401.8569975</v>
      </c>
      <c r="F12" s="54">
        <f>ROUND((E12/VLOOKUP("net assets",A:E,5,0)*100),2)</f>
        <v>10.16</v>
      </c>
      <c r="M12" s="28"/>
      <c r="N12" s="28"/>
      <c r="O12" s="28"/>
    </row>
    <row r="13" spans="1:15" ht="12.75">
      <c r="A13" s="24" t="s">
        <v>16</v>
      </c>
      <c r="B13" s="24" t="s">
        <v>521</v>
      </c>
      <c r="C13" s="24" t="s">
        <v>17</v>
      </c>
      <c r="D13" s="25">
        <v>2.5</v>
      </c>
      <c r="E13" s="26">
        <v>2401.2905125</v>
      </c>
      <c r="F13" s="54">
        <f>ROUND((E13/VLOOKUP("net assets",A:E,5,0)*100),2)</f>
        <v>10.16</v>
      </c>
      <c r="M13" s="28"/>
      <c r="N13" s="28"/>
      <c r="O13" s="28"/>
    </row>
    <row r="14" spans="1:15" ht="12.75">
      <c r="A14" s="24" t="s">
        <v>147</v>
      </c>
      <c r="B14" s="24" t="s">
        <v>806</v>
      </c>
      <c r="C14" s="24" t="s">
        <v>17</v>
      </c>
      <c r="D14" s="25">
        <v>2.5</v>
      </c>
      <c r="E14" s="26">
        <v>2398.4565775</v>
      </c>
      <c r="F14" s="54">
        <f>ROUND((E14/VLOOKUP("net assets",A:E,5,0)*100),2)</f>
        <v>10.15</v>
      </c>
      <c r="M14" s="28"/>
      <c r="N14" s="28"/>
      <c r="O14" s="28"/>
    </row>
    <row r="15" spans="1:15" ht="12.75">
      <c r="A15" s="24" t="s">
        <v>36</v>
      </c>
      <c r="B15" s="24" t="s">
        <v>807</v>
      </c>
      <c r="C15" s="24" t="s">
        <v>17</v>
      </c>
      <c r="D15" s="25">
        <v>2</v>
      </c>
      <c r="E15" s="26">
        <v>1923.7509459999999</v>
      </c>
      <c r="F15" s="54">
        <f>ROUND((E15/VLOOKUP("net assets",A:E,5,0)*100),2)</f>
        <v>8.14</v>
      </c>
      <c r="M15" s="28"/>
      <c r="N15" s="28"/>
      <c r="O15" s="28"/>
    </row>
    <row r="16" spans="1:15" ht="12.75">
      <c r="A16" s="24" t="s">
        <v>26</v>
      </c>
      <c r="B16" s="24" t="s">
        <v>808</v>
      </c>
      <c r="C16" s="24" t="s">
        <v>17</v>
      </c>
      <c r="D16" s="25">
        <v>1.8</v>
      </c>
      <c r="E16" s="26">
        <v>1734.140205</v>
      </c>
      <c r="F16" s="54">
        <f>ROUND((E16/VLOOKUP("net assets",A:E,5,0)*100),2)</f>
        <v>7.34</v>
      </c>
      <c r="M16" s="28"/>
      <c r="N16" s="28"/>
      <c r="O16" s="28"/>
    </row>
    <row r="17" spans="1:15" ht="12.75">
      <c r="A17" s="24" t="s">
        <v>23</v>
      </c>
      <c r="B17" s="24" t="s">
        <v>620</v>
      </c>
      <c r="C17" s="24" t="s">
        <v>17</v>
      </c>
      <c r="D17" s="25">
        <v>1.5</v>
      </c>
      <c r="E17" s="26">
        <v>1444.5819</v>
      </c>
      <c r="F17" s="54">
        <f>ROUND((E17/VLOOKUP("net assets",A:E,5,0)*100),2)</f>
        <v>6.11</v>
      </c>
      <c r="M17" s="28"/>
      <c r="N17" s="28"/>
      <c r="O17" s="28"/>
    </row>
    <row r="18" spans="1:15" ht="12.75">
      <c r="A18" s="24" t="s">
        <v>27</v>
      </c>
      <c r="B18" s="24" t="s">
        <v>809</v>
      </c>
      <c r="C18" s="24" t="s">
        <v>14</v>
      </c>
      <c r="D18" s="25">
        <v>1.2</v>
      </c>
      <c r="E18" s="26">
        <v>1152.2804364</v>
      </c>
      <c r="F18" s="54">
        <f>ROUND((E18/VLOOKUP("net assets",A:E,5,0)*100),2)</f>
        <v>4.87</v>
      </c>
      <c r="M18" s="28"/>
      <c r="N18" s="28"/>
      <c r="O18" s="28"/>
    </row>
    <row r="19" spans="1:15" ht="12.75">
      <c r="A19" s="24" t="s">
        <v>36</v>
      </c>
      <c r="B19" s="24" t="s">
        <v>810</v>
      </c>
      <c r="C19" s="24" t="s">
        <v>17</v>
      </c>
      <c r="D19" s="25">
        <v>0.4</v>
      </c>
      <c r="E19" s="26">
        <v>386.74502920000003</v>
      </c>
      <c r="F19" s="54">
        <f>ROUND((E19/VLOOKUP("net assets",A:E,5,0)*100),2)</f>
        <v>1.64</v>
      </c>
      <c r="M19" s="28"/>
      <c r="N19" s="28"/>
      <c r="O19" s="28"/>
    </row>
    <row r="20" spans="1:15" ht="12.75">
      <c r="A20" s="24" t="s">
        <v>21</v>
      </c>
      <c r="B20" s="24" t="s">
        <v>500</v>
      </c>
      <c r="C20" s="24" t="s">
        <v>14</v>
      </c>
      <c r="D20" s="25">
        <v>0.15</v>
      </c>
      <c r="E20" s="26">
        <v>144.24897135</v>
      </c>
      <c r="F20" s="54">
        <f>ROUND((E20/VLOOKUP("net assets",A:E,5,0)*100),2)</f>
        <v>0.61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</f>
        <v>23616.878767950002</v>
      </c>
      <c r="F21" s="32">
        <f>SUM(F7:F20)</f>
        <v>99.91000000000001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24.9835878</v>
      </c>
      <c r="F22" s="27">
        <v>0.1056958396876331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24.9835878</v>
      </c>
      <c r="F23" s="32">
        <f>SUM(F22:F22)</f>
        <v>0.1056958396876331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-4.61431095000267</v>
      </c>
      <c r="F24" s="37">
        <v>-0.01952135435246305</v>
      </c>
    </row>
    <row r="25" spans="1:6" s="33" customFormat="1" ht="12.75">
      <c r="A25" s="29" t="s">
        <v>32</v>
      </c>
      <c r="B25" s="29"/>
      <c r="C25" s="29"/>
      <c r="D25" s="39"/>
      <c r="E25" s="40">
        <v>23637.2480448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8.0039062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300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194</v>
      </c>
      <c r="B8" s="24" t="s">
        <v>811</v>
      </c>
      <c r="C8" s="24" t="s">
        <v>60</v>
      </c>
      <c r="D8" s="25">
        <v>0.15</v>
      </c>
      <c r="E8" s="26">
        <v>1522.07879565</v>
      </c>
      <c r="F8" s="27">
        <f>ROUND((E8/VLOOKUP("net assets",A:E,5,0)*100),2)</f>
        <v>12.56</v>
      </c>
      <c r="M8" s="28"/>
      <c r="N8" s="28"/>
      <c r="O8" s="28"/>
    </row>
    <row r="9" spans="1:15" ht="12.75">
      <c r="A9" s="24" t="s">
        <v>302</v>
      </c>
      <c r="B9" s="24" t="s">
        <v>812</v>
      </c>
      <c r="C9" s="24" t="s">
        <v>60</v>
      </c>
      <c r="D9" s="25">
        <v>0.1</v>
      </c>
      <c r="E9" s="26">
        <v>1012.5967446</v>
      </c>
      <c r="F9" s="27">
        <f>ROUND((E9/VLOOKUP("net assets",A:E,5,0)*100),2)</f>
        <v>8.35</v>
      </c>
      <c r="M9" s="28"/>
      <c r="N9" s="28"/>
      <c r="O9" s="28"/>
    </row>
    <row r="10" spans="1:15" ht="12.75">
      <c r="A10" s="24" t="s">
        <v>303</v>
      </c>
      <c r="B10" s="24" t="s">
        <v>813</v>
      </c>
      <c r="C10" s="24" t="s">
        <v>185</v>
      </c>
      <c r="D10" s="25">
        <v>0.1</v>
      </c>
      <c r="E10" s="26">
        <v>1012.0252458</v>
      </c>
      <c r="F10" s="27">
        <f>ROUND((E10/VLOOKUP("net assets",A:E,5,0)*100),2)</f>
        <v>8.35</v>
      </c>
      <c r="M10" s="28"/>
      <c r="N10" s="28"/>
      <c r="O10" s="28"/>
    </row>
    <row r="11" spans="1:15" ht="12.75">
      <c r="A11" s="24" t="s">
        <v>304</v>
      </c>
      <c r="B11" s="24" t="s">
        <v>814</v>
      </c>
      <c r="C11" s="24" t="s">
        <v>185</v>
      </c>
      <c r="D11" s="25">
        <v>0.1</v>
      </c>
      <c r="E11" s="26">
        <v>1007.7301225</v>
      </c>
      <c r="F11" s="27">
        <f>ROUND((E11/VLOOKUP("net assets",A:E,5,0)*100),2)</f>
        <v>8.31</v>
      </c>
      <c r="M11" s="28"/>
      <c r="N11" s="28"/>
      <c r="O11" s="28"/>
    </row>
    <row r="12" spans="1:15" ht="12.75">
      <c r="A12" s="24" t="s">
        <v>305</v>
      </c>
      <c r="B12" s="24" t="s">
        <v>815</v>
      </c>
      <c r="C12" s="24" t="s">
        <v>60</v>
      </c>
      <c r="D12" s="25">
        <v>0.1</v>
      </c>
      <c r="E12" s="26">
        <v>1006.5140121</v>
      </c>
      <c r="F12" s="27">
        <f>ROUND((E12/VLOOKUP("net assets",A:E,5,0)*100),2)</f>
        <v>8.3</v>
      </c>
      <c r="M12" s="28"/>
      <c r="N12" s="28"/>
      <c r="O12" s="28"/>
    </row>
    <row r="13" spans="1:15" ht="12.75">
      <c r="A13" s="24" t="s">
        <v>61</v>
      </c>
      <c r="B13" s="24" t="s">
        <v>530</v>
      </c>
      <c r="C13" s="24" t="s">
        <v>62</v>
      </c>
      <c r="D13" s="25">
        <v>0.09</v>
      </c>
      <c r="E13" s="26">
        <v>911.90899566</v>
      </c>
      <c r="F13" s="27">
        <f>ROUND((E13/VLOOKUP("net assets",A:E,5,0)*100),2)</f>
        <v>7.52</v>
      </c>
      <c r="M13" s="28"/>
      <c r="N13" s="28"/>
      <c r="O13" s="28"/>
    </row>
    <row r="14" spans="1:15" ht="12.75">
      <c r="A14" s="24" t="s">
        <v>125</v>
      </c>
      <c r="B14" s="24" t="s">
        <v>603</v>
      </c>
      <c r="C14" s="24" t="s">
        <v>60</v>
      </c>
      <c r="D14" s="25">
        <v>0.05</v>
      </c>
      <c r="E14" s="26">
        <v>504.3109819</v>
      </c>
      <c r="F14" s="27">
        <f>ROUND((E14/VLOOKUP("net assets",A:E,5,0)*100),2)</f>
        <v>4.16</v>
      </c>
      <c r="M14" s="28"/>
      <c r="N14" s="28"/>
      <c r="O14" s="28"/>
    </row>
    <row r="15" spans="1:15" ht="12.75">
      <c r="A15" s="24" t="s">
        <v>306</v>
      </c>
      <c r="B15" s="24" t="s">
        <v>816</v>
      </c>
      <c r="C15" s="24" t="s">
        <v>60</v>
      </c>
      <c r="D15" s="25">
        <v>0.05</v>
      </c>
      <c r="E15" s="26">
        <v>504.2135703</v>
      </c>
      <c r="F15" s="27">
        <f>ROUND((E15/VLOOKUP("net assets",A:E,5,0)*100),2)</f>
        <v>4.16</v>
      </c>
      <c r="M15" s="28"/>
      <c r="N15" s="28"/>
      <c r="O15" s="28"/>
    </row>
    <row r="16" spans="1:15" ht="12.75">
      <c r="A16" s="24" t="s">
        <v>113</v>
      </c>
      <c r="B16" s="24" t="s">
        <v>596</v>
      </c>
      <c r="C16" s="24" t="s">
        <v>62</v>
      </c>
      <c r="D16" s="25">
        <v>0.001</v>
      </c>
      <c r="E16" s="26">
        <v>100.998044673</v>
      </c>
      <c r="F16" s="27">
        <f>ROUND((E16/VLOOKUP("net assets",A:E,5,0)*100),2)</f>
        <v>0.83</v>
      </c>
      <c r="M16" s="28"/>
      <c r="N16" s="28"/>
      <c r="O16" s="28"/>
    </row>
    <row r="17" spans="1:15" s="33" customFormat="1" ht="12.75">
      <c r="A17" s="29" t="s">
        <v>29</v>
      </c>
      <c r="B17" s="29"/>
      <c r="C17" s="29"/>
      <c r="D17" s="30"/>
      <c r="E17" s="31">
        <f>SUM(E7:E16)</f>
        <v>7582.376513183</v>
      </c>
      <c r="F17" s="32">
        <f>SUM(F7:F16)</f>
        <v>62.53999999999999</v>
      </c>
      <c r="M17" s="34"/>
      <c r="N17" s="34"/>
      <c r="O17" s="34"/>
    </row>
    <row r="18" spans="1:15" ht="12.75">
      <c r="A18" s="12" t="s">
        <v>70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24" t="s">
        <v>471</v>
      </c>
      <c r="B19" s="24" t="s">
        <v>817</v>
      </c>
      <c r="C19" s="24" t="s">
        <v>66</v>
      </c>
      <c r="D19" s="25">
        <v>0.05</v>
      </c>
      <c r="E19" s="26">
        <v>515.0594421</v>
      </c>
      <c r="F19" s="27">
        <f>ROUND((E19/VLOOKUP("net assets",A:E,5,0)*100),2)</f>
        <v>4.25</v>
      </c>
      <c r="M19" s="28"/>
      <c r="N19" s="28"/>
      <c r="O19" s="28"/>
    </row>
    <row r="20" spans="1:15" ht="12.75">
      <c r="A20" s="24" t="s">
        <v>472</v>
      </c>
      <c r="B20" s="24" t="s">
        <v>818</v>
      </c>
      <c r="C20" s="24" t="s">
        <v>60</v>
      </c>
      <c r="D20" s="25">
        <v>0.05</v>
      </c>
      <c r="E20" s="26">
        <v>504.21222085</v>
      </c>
      <c r="F20" s="27">
        <f>ROUND((E20/VLOOKUP("net assets",A:E,5,0)*100),2)</f>
        <v>4.16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SUM(E18:E20)</f>
        <v>1019.27166295</v>
      </c>
      <c r="F21" s="32">
        <f>SUM(F18:F20)</f>
        <v>8.41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304.7997718</v>
      </c>
      <c r="F22" s="27">
        <f>ROUND((E22/VLOOKUP("net assets",A:E,5,0)*100),2)</f>
        <v>2.51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304.7997718</v>
      </c>
      <c r="F23" s="32">
        <f>SUM(F22:F22)</f>
        <v>2.51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3216.801706867001</v>
      </c>
      <c r="F24" s="27">
        <v>26.54</v>
      </c>
    </row>
    <row r="25" spans="1:6" s="33" customFormat="1" ht="12.75">
      <c r="A25" s="29" t="s">
        <v>32</v>
      </c>
      <c r="B25" s="29"/>
      <c r="C25" s="29"/>
      <c r="D25" s="39"/>
      <c r="E25" s="40">
        <v>12123.2496548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00390625" style="7" bestFit="1" customWidth="1"/>
    <col min="2" max="2" width="19.4218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13</v>
      </c>
      <c r="B8" s="24" t="s">
        <v>496</v>
      </c>
      <c r="C8" s="24" t="s">
        <v>14</v>
      </c>
      <c r="D8" s="25">
        <v>2.5</v>
      </c>
      <c r="E8" s="26">
        <v>2406.2798825</v>
      </c>
      <c r="F8" s="27">
        <v>9.54748769858175</v>
      </c>
      <c r="H8" s="50"/>
      <c r="M8" s="28"/>
      <c r="N8" s="28"/>
      <c r="O8" s="28"/>
    </row>
    <row r="9" spans="1:15" ht="12.75">
      <c r="A9" s="24" t="s">
        <v>16</v>
      </c>
      <c r="B9" s="24" t="s">
        <v>497</v>
      </c>
      <c r="C9" s="24" t="s">
        <v>17</v>
      </c>
      <c r="D9" s="25">
        <v>2.5</v>
      </c>
      <c r="E9" s="26">
        <v>2401.8592425</v>
      </c>
      <c r="F9" s="27">
        <v>9.529947758059116</v>
      </c>
      <c r="H9" s="49"/>
      <c r="M9" s="28"/>
      <c r="N9" s="28"/>
      <c r="O9" s="28"/>
    </row>
    <row r="10" spans="1:15" ht="12.75">
      <c r="A10" s="24" t="s">
        <v>18</v>
      </c>
      <c r="B10" s="24" t="s">
        <v>498</v>
      </c>
      <c r="C10" s="24" t="s">
        <v>17</v>
      </c>
      <c r="D10" s="25">
        <v>2.5</v>
      </c>
      <c r="E10" s="26">
        <v>2401.2905125</v>
      </c>
      <c r="F10" s="27">
        <v>9.527691186527973</v>
      </c>
      <c r="H10" s="50"/>
      <c r="M10" s="28"/>
      <c r="N10" s="28"/>
      <c r="O10" s="28"/>
    </row>
    <row r="11" spans="1:15" ht="12.75">
      <c r="A11" s="24" t="s">
        <v>19</v>
      </c>
      <c r="B11" s="24" t="s">
        <v>499</v>
      </c>
      <c r="C11" s="24" t="s">
        <v>20</v>
      </c>
      <c r="D11" s="25">
        <v>2.5</v>
      </c>
      <c r="E11" s="26">
        <v>2400.90243</v>
      </c>
      <c r="F11" s="27">
        <v>9.526151376914912</v>
      </c>
      <c r="M11" s="28"/>
      <c r="N11" s="28"/>
      <c r="O11" s="28"/>
    </row>
    <row r="12" spans="1:15" ht="12.75">
      <c r="A12" s="24" t="s">
        <v>21</v>
      </c>
      <c r="B12" s="24" t="s">
        <v>500</v>
      </c>
      <c r="C12" s="24" t="s">
        <v>14</v>
      </c>
      <c r="D12" s="25">
        <v>2.05</v>
      </c>
      <c r="E12" s="26">
        <v>1971.40260845</v>
      </c>
      <c r="F12" s="27">
        <v>7.822008690682036</v>
      </c>
      <c r="M12" s="28"/>
      <c r="N12" s="28"/>
      <c r="O12" s="28"/>
    </row>
    <row r="13" spans="1:15" ht="12.75">
      <c r="A13" s="24" t="s">
        <v>22</v>
      </c>
      <c r="B13" s="24" t="s">
        <v>501</v>
      </c>
      <c r="C13" s="24" t="s">
        <v>20</v>
      </c>
      <c r="D13" s="25">
        <v>2</v>
      </c>
      <c r="E13" s="26">
        <v>1924.662354</v>
      </c>
      <c r="F13" s="27">
        <v>7.63655561532061</v>
      </c>
      <c r="M13" s="28"/>
      <c r="N13" s="28"/>
      <c r="O13" s="28"/>
    </row>
    <row r="14" spans="1:15" ht="12.75">
      <c r="A14" s="24" t="s">
        <v>23</v>
      </c>
      <c r="B14" s="24" t="s">
        <v>502</v>
      </c>
      <c r="C14" s="24" t="s">
        <v>17</v>
      </c>
      <c r="D14" s="25">
        <v>2</v>
      </c>
      <c r="E14" s="26">
        <v>1922.2355659999998</v>
      </c>
      <c r="F14" s="27">
        <v>7.626926756788579</v>
      </c>
      <c r="M14" s="28"/>
      <c r="N14" s="28"/>
      <c r="O14" s="28"/>
    </row>
    <row r="15" spans="1:15" ht="12.75">
      <c r="A15" s="24" t="s">
        <v>24</v>
      </c>
      <c r="B15" s="24" t="s">
        <v>503</v>
      </c>
      <c r="C15" s="24" t="s">
        <v>17</v>
      </c>
      <c r="D15" s="25">
        <v>2</v>
      </c>
      <c r="E15" s="26">
        <v>1922.193048</v>
      </c>
      <c r="F15" s="27">
        <v>7.62675805651189</v>
      </c>
      <c r="M15" s="28"/>
      <c r="N15" s="28"/>
      <c r="O15" s="28"/>
    </row>
    <row r="16" spans="1:15" ht="12.75">
      <c r="A16" s="24" t="s">
        <v>25</v>
      </c>
      <c r="B16" s="24" t="s">
        <v>504</v>
      </c>
      <c r="C16" s="24" t="s">
        <v>14</v>
      </c>
      <c r="D16" s="25">
        <v>2</v>
      </c>
      <c r="E16" s="26">
        <v>1921.5962419999998</v>
      </c>
      <c r="F16" s="27">
        <v>7.624390086773674</v>
      </c>
      <c r="M16" s="28"/>
      <c r="N16" s="28"/>
      <c r="O16" s="28"/>
    </row>
    <row r="17" spans="1:15" ht="12.75">
      <c r="A17" s="24" t="s">
        <v>26</v>
      </c>
      <c r="B17" s="24" t="s">
        <v>505</v>
      </c>
      <c r="C17" s="24" t="s">
        <v>17</v>
      </c>
      <c r="D17" s="25">
        <v>2</v>
      </c>
      <c r="E17" s="26">
        <v>1921.5962419999998</v>
      </c>
      <c r="F17" s="27">
        <v>7.624390086773674</v>
      </c>
      <c r="M17" s="28"/>
      <c r="N17" s="28"/>
      <c r="O17" s="28"/>
    </row>
    <row r="18" spans="1:15" ht="12.75">
      <c r="A18" s="24" t="s">
        <v>27</v>
      </c>
      <c r="B18" s="24" t="s">
        <v>506</v>
      </c>
      <c r="C18" s="24" t="s">
        <v>14</v>
      </c>
      <c r="D18" s="25">
        <v>2</v>
      </c>
      <c r="E18" s="26">
        <v>1921.5962419999998</v>
      </c>
      <c r="F18" s="27">
        <v>7.624390086773674</v>
      </c>
      <c r="M18" s="28"/>
      <c r="N18" s="28"/>
      <c r="O18" s="28"/>
    </row>
    <row r="19" spans="1:15" ht="12.75">
      <c r="A19" s="24" t="s">
        <v>28</v>
      </c>
      <c r="B19" s="24" t="s">
        <v>507</v>
      </c>
      <c r="C19" s="24" t="s">
        <v>14</v>
      </c>
      <c r="D19" s="25">
        <v>2</v>
      </c>
      <c r="E19" s="26">
        <v>1919.901196</v>
      </c>
      <c r="F19" s="27">
        <v>7.617664588650522</v>
      </c>
      <c r="M19" s="28"/>
      <c r="N19" s="28"/>
      <c r="O19" s="28"/>
    </row>
    <row r="20" spans="1:15" ht="12.75">
      <c r="A20" s="24" t="s">
        <v>25</v>
      </c>
      <c r="B20" s="24" t="s">
        <v>508</v>
      </c>
      <c r="C20" s="24" t="s">
        <v>14</v>
      </c>
      <c r="D20" s="25">
        <v>0.15</v>
      </c>
      <c r="E20" s="26">
        <v>144.8008941</v>
      </c>
      <c r="F20" s="27">
        <v>0.5745319840878438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</f>
        <v>25180.31646005</v>
      </c>
      <c r="F21" s="32">
        <f>SUM(F7:F20)</f>
        <v>99.90889397244625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19.9868703</v>
      </c>
      <c r="F22" s="27">
        <v>0.07930266122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19.9868703</v>
      </c>
      <c r="F23" s="32">
        <f>SUM(F22:F22)</f>
        <v>0.07930266122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2.974835250000954</v>
      </c>
      <c r="F24" s="37">
        <v>0.011803366333751342</v>
      </c>
    </row>
    <row r="25" spans="1:6" s="33" customFormat="1" ht="12.75">
      <c r="A25" s="29" t="s">
        <v>32</v>
      </c>
      <c r="B25" s="29"/>
      <c r="C25" s="29"/>
      <c r="D25" s="39"/>
      <c r="E25" s="40">
        <v>25203.2781656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5.140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308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23</v>
      </c>
      <c r="B8" s="24" t="s">
        <v>620</v>
      </c>
      <c r="C8" s="24" t="s">
        <v>17</v>
      </c>
      <c r="D8" s="25">
        <v>2.5</v>
      </c>
      <c r="E8" s="26">
        <v>2407.6365</v>
      </c>
      <c r="F8" s="27">
        <f>ROUND((E8/VLOOKUP("net assets",A:E,5,0)*100),2)</f>
        <v>8.67</v>
      </c>
      <c r="M8" s="28"/>
      <c r="N8" s="28"/>
      <c r="O8" s="28"/>
    </row>
    <row r="9" spans="1:15" ht="12.75">
      <c r="A9" s="24" t="s">
        <v>13</v>
      </c>
      <c r="B9" s="24" t="s">
        <v>496</v>
      </c>
      <c r="C9" s="24" t="s">
        <v>14</v>
      </c>
      <c r="D9" s="25">
        <v>2.5</v>
      </c>
      <c r="E9" s="26">
        <v>2406.2798825</v>
      </c>
      <c r="F9" s="27">
        <f>ROUND((E9/VLOOKUP("net assets",A:E,5,0)*100),2)</f>
        <v>8.66</v>
      </c>
      <c r="M9" s="28"/>
      <c r="N9" s="28"/>
      <c r="O9" s="28"/>
    </row>
    <row r="10" spans="1:15" ht="12.75">
      <c r="A10" s="24" t="s">
        <v>96</v>
      </c>
      <c r="B10" s="24" t="s">
        <v>819</v>
      </c>
      <c r="C10" s="24" t="s">
        <v>20</v>
      </c>
      <c r="D10" s="25">
        <v>2.5</v>
      </c>
      <c r="E10" s="26">
        <v>2405.767725</v>
      </c>
      <c r="F10" s="27">
        <f>ROUND((E10/VLOOKUP("net assets",A:E,5,0)*100),2)</f>
        <v>8.66</v>
      </c>
      <c r="M10" s="28"/>
      <c r="N10" s="28"/>
      <c r="O10" s="28"/>
    </row>
    <row r="11" spans="1:15" ht="12.75">
      <c r="A11" s="24" t="s">
        <v>36</v>
      </c>
      <c r="B11" s="24" t="s">
        <v>807</v>
      </c>
      <c r="C11" s="24" t="s">
        <v>17</v>
      </c>
      <c r="D11" s="25">
        <v>2.5</v>
      </c>
      <c r="E11" s="26">
        <v>2404.6886825</v>
      </c>
      <c r="F11" s="27">
        <f>ROUND((E11/VLOOKUP("net assets",A:E,5,0)*100),2)</f>
        <v>8.65</v>
      </c>
      <c r="M11" s="28"/>
      <c r="N11" s="28"/>
      <c r="O11" s="28"/>
    </row>
    <row r="12" spans="1:15" ht="12.75">
      <c r="A12" s="24" t="s">
        <v>25</v>
      </c>
      <c r="B12" s="24" t="s">
        <v>504</v>
      </c>
      <c r="C12" s="24" t="s">
        <v>14</v>
      </c>
      <c r="D12" s="25">
        <v>2.5</v>
      </c>
      <c r="E12" s="26">
        <v>2401.9953025</v>
      </c>
      <c r="F12" s="27">
        <f>ROUND((E12/VLOOKUP("net assets",A:E,5,0)*100),2)</f>
        <v>8.64</v>
      </c>
      <c r="M12" s="28"/>
      <c r="N12" s="28"/>
      <c r="O12" s="28"/>
    </row>
    <row r="13" spans="1:15" ht="12.75">
      <c r="A13" s="24" t="s">
        <v>24</v>
      </c>
      <c r="B13" s="24" t="s">
        <v>820</v>
      </c>
      <c r="C13" s="24" t="s">
        <v>17</v>
      </c>
      <c r="D13" s="25">
        <v>2.5</v>
      </c>
      <c r="E13" s="26">
        <v>2401.511855</v>
      </c>
      <c r="F13" s="27">
        <f>ROUND((E13/VLOOKUP("net assets",A:E,5,0)*100),2)</f>
        <v>8.64</v>
      </c>
      <c r="M13" s="28"/>
      <c r="N13" s="28"/>
      <c r="O13" s="28"/>
    </row>
    <row r="14" spans="1:15" ht="12.75">
      <c r="A14" s="24" t="s">
        <v>16</v>
      </c>
      <c r="B14" s="24" t="s">
        <v>521</v>
      </c>
      <c r="C14" s="24" t="s">
        <v>17</v>
      </c>
      <c r="D14" s="25">
        <v>2.5</v>
      </c>
      <c r="E14" s="26">
        <v>2401.2905125</v>
      </c>
      <c r="F14" s="27">
        <f>ROUND((E14/VLOOKUP("net assets",A:E,5,0)*100),2)</f>
        <v>8.64</v>
      </c>
      <c r="M14" s="28"/>
      <c r="N14" s="28"/>
      <c r="O14" s="28"/>
    </row>
    <row r="15" spans="1:15" ht="12.75">
      <c r="A15" s="24" t="s">
        <v>18</v>
      </c>
      <c r="B15" s="24" t="s">
        <v>498</v>
      </c>
      <c r="C15" s="24" t="s">
        <v>17</v>
      </c>
      <c r="D15" s="25">
        <v>2.5</v>
      </c>
      <c r="E15" s="26">
        <v>2401.2905125</v>
      </c>
      <c r="F15" s="27">
        <f>ROUND((E15/VLOOKUP("net assets",A:E,5,0)*100),2)</f>
        <v>8.64</v>
      </c>
      <c r="M15" s="28"/>
      <c r="N15" s="28"/>
      <c r="O15" s="28"/>
    </row>
    <row r="16" spans="1:15" ht="12.75">
      <c r="A16" s="24" t="s">
        <v>41</v>
      </c>
      <c r="B16" s="24" t="s">
        <v>515</v>
      </c>
      <c r="C16" s="24" t="s">
        <v>17</v>
      </c>
      <c r="D16" s="25">
        <v>2.5</v>
      </c>
      <c r="E16" s="26">
        <v>2399.876495</v>
      </c>
      <c r="F16" s="27">
        <f>ROUND((E16/VLOOKUP("net assets",A:E,5,0)*100),2)</f>
        <v>8.64</v>
      </c>
      <c r="M16" s="28"/>
      <c r="N16" s="28"/>
      <c r="O16" s="28"/>
    </row>
    <row r="17" spans="1:15" ht="12.75">
      <c r="A17" s="24" t="s">
        <v>28</v>
      </c>
      <c r="B17" s="24" t="s">
        <v>507</v>
      </c>
      <c r="C17" s="24" t="s">
        <v>14</v>
      </c>
      <c r="D17" s="25">
        <v>2.5</v>
      </c>
      <c r="E17" s="26">
        <v>2399.876495</v>
      </c>
      <c r="F17" s="27">
        <f>ROUND((E17/VLOOKUP("net assets",A:E,5,0)*100),2)</f>
        <v>8.64</v>
      </c>
      <c r="M17" s="28"/>
      <c r="N17" s="28"/>
      <c r="O17" s="28"/>
    </row>
    <row r="18" spans="1:15" ht="12.75">
      <c r="A18" s="24" t="s">
        <v>26</v>
      </c>
      <c r="B18" s="24" t="s">
        <v>821</v>
      </c>
      <c r="C18" s="24" t="s">
        <v>17</v>
      </c>
      <c r="D18" s="25">
        <v>2</v>
      </c>
      <c r="E18" s="26">
        <v>1923.7620980000002</v>
      </c>
      <c r="F18" s="27">
        <f>ROUND((E18/VLOOKUP("net assets",A:E,5,0)*100),2)</f>
        <v>6.92</v>
      </c>
      <c r="M18" s="28"/>
      <c r="N18" s="28"/>
      <c r="O18" s="28"/>
    </row>
    <row r="19" spans="1:15" ht="12.75">
      <c r="A19" s="24" t="s">
        <v>27</v>
      </c>
      <c r="B19" s="24" t="s">
        <v>809</v>
      </c>
      <c r="C19" s="24" t="s">
        <v>14</v>
      </c>
      <c r="D19" s="25">
        <v>1.3</v>
      </c>
      <c r="E19" s="26">
        <v>1248.3038061</v>
      </c>
      <c r="F19" s="27">
        <f>ROUND((E19/VLOOKUP("net assets",A:E,5,0)*100),2)</f>
        <v>4.49</v>
      </c>
      <c r="M19" s="28"/>
      <c r="N19" s="28"/>
      <c r="O19" s="28"/>
    </row>
    <row r="20" spans="1:15" ht="12.75">
      <c r="A20" s="24" t="s">
        <v>21</v>
      </c>
      <c r="B20" s="24" t="s">
        <v>500</v>
      </c>
      <c r="C20" s="24" t="s">
        <v>14</v>
      </c>
      <c r="D20" s="25">
        <v>0.35</v>
      </c>
      <c r="E20" s="26">
        <v>336.58093314999996</v>
      </c>
      <c r="F20" s="27">
        <f>ROUND((E20/VLOOKUP("net assets",A:E,5,0)*100),2)</f>
        <v>1.21</v>
      </c>
      <c r="M20" s="28"/>
      <c r="N20" s="28"/>
      <c r="O20" s="28"/>
    </row>
    <row r="21" spans="1:15" ht="12.75">
      <c r="A21" s="24" t="s">
        <v>25</v>
      </c>
      <c r="B21" s="24" t="s">
        <v>508</v>
      </c>
      <c r="C21" s="24" t="s">
        <v>14</v>
      </c>
      <c r="D21" s="25">
        <v>0.22</v>
      </c>
      <c r="E21" s="26">
        <v>212.37464468</v>
      </c>
      <c r="F21" s="27">
        <f>ROUND((E21/VLOOKUP("net assets",A:E,5,0)*100),2)</f>
        <v>0.76</v>
      </c>
      <c r="M21" s="28"/>
      <c r="N21" s="28"/>
      <c r="O21" s="28"/>
    </row>
    <row r="22" spans="1:15" s="33" customFormat="1" ht="12.75">
      <c r="A22" s="29" t="s">
        <v>29</v>
      </c>
      <c r="B22" s="29"/>
      <c r="C22" s="29"/>
      <c r="D22" s="30"/>
      <c r="E22" s="31">
        <f>SUM(E7:E21)</f>
        <v>27751.23544443</v>
      </c>
      <c r="F22" s="32">
        <f>SUM(F7:F21)</f>
        <v>99.86</v>
      </c>
      <c r="M22" s="34"/>
      <c r="N22" s="34"/>
      <c r="O22" s="34"/>
    </row>
    <row r="23" spans="1:15" ht="12.75">
      <c r="A23" s="24" t="s">
        <v>30</v>
      </c>
      <c r="B23" s="24"/>
      <c r="C23" s="24"/>
      <c r="D23" s="25"/>
      <c r="E23" s="26">
        <v>39.9737405</v>
      </c>
      <c r="F23" s="27">
        <f>ROUND((E23/VLOOKUP("net assets",A:E,5,0)*100),2)</f>
        <v>0.14</v>
      </c>
      <c r="M23" s="28"/>
      <c r="N23" s="28"/>
      <c r="O23" s="28"/>
    </row>
    <row r="24" spans="1:15" s="33" customFormat="1" ht="12.75">
      <c r="A24" s="29" t="s">
        <v>29</v>
      </c>
      <c r="B24" s="29"/>
      <c r="C24" s="29"/>
      <c r="D24" s="30"/>
      <c r="E24" s="31">
        <f>SUM(E23:E23)</f>
        <v>39.9737405</v>
      </c>
      <c r="F24" s="32">
        <f>SUM(F23:F23)</f>
        <v>0.14</v>
      </c>
      <c r="M24" s="34"/>
      <c r="N24" s="34"/>
      <c r="O24" s="34"/>
    </row>
    <row r="25" spans="1:6" s="38" customFormat="1" ht="12.75">
      <c r="A25" s="24" t="s">
        <v>31</v>
      </c>
      <c r="B25" s="24"/>
      <c r="C25" s="24"/>
      <c r="D25" s="35"/>
      <c r="E25" s="36">
        <v>-5.93</v>
      </c>
      <c r="F25" s="37" t="s">
        <v>491</v>
      </c>
    </row>
    <row r="26" spans="1:6" s="33" customFormat="1" ht="12.75">
      <c r="A26" s="29" t="s">
        <v>32</v>
      </c>
      <c r="B26" s="29"/>
      <c r="C26" s="29"/>
      <c r="D26" s="39"/>
      <c r="E26" s="40">
        <v>27785.2844672</v>
      </c>
      <c r="F26" s="41">
        <v>100</v>
      </c>
    </row>
    <row r="27" ht="12.75">
      <c r="A27" s="7" t="s">
        <v>1032</v>
      </c>
    </row>
    <row r="28" ht="12.75">
      <c r="A28" s="7" t="s">
        <v>1028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00390625" style="7" bestFit="1" customWidth="1"/>
    <col min="2" max="2" width="17.71093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311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22</v>
      </c>
      <c r="B8" s="24" t="s">
        <v>501</v>
      </c>
      <c r="C8" s="24" t="s">
        <v>20</v>
      </c>
      <c r="D8" s="25">
        <v>0.78</v>
      </c>
      <c r="E8" s="26">
        <v>750.61831806</v>
      </c>
      <c r="F8" s="27">
        <f>ROUND((E8/VLOOKUP("net assets",A:E,5,0)*100),2)</f>
        <v>10.16</v>
      </c>
      <c r="M8" s="28"/>
      <c r="N8" s="28"/>
      <c r="O8" s="28"/>
    </row>
    <row r="9" spans="1:15" ht="12.75">
      <c r="A9" s="24" t="s">
        <v>13</v>
      </c>
      <c r="B9" s="24" t="s">
        <v>509</v>
      </c>
      <c r="C9" s="24" t="s">
        <v>14</v>
      </c>
      <c r="D9" s="25">
        <v>0.78</v>
      </c>
      <c r="E9" s="26">
        <v>749.57826372</v>
      </c>
      <c r="F9" s="27">
        <f>ROUND((E9/VLOOKUP("net assets",A:E,5,0)*100),2)</f>
        <v>10.14</v>
      </c>
      <c r="M9" s="28"/>
      <c r="N9" s="28"/>
      <c r="O9" s="28"/>
    </row>
    <row r="10" spans="1:15" ht="12.75">
      <c r="A10" s="24" t="s">
        <v>27</v>
      </c>
      <c r="B10" s="24" t="s">
        <v>506</v>
      </c>
      <c r="C10" s="24" t="s">
        <v>14</v>
      </c>
      <c r="D10" s="25">
        <v>0.78</v>
      </c>
      <c r="E10" s="26">
        <v>749.4225343799999</v>
      </c>
      <c r="F10" s="27">
        <f>ROUND((E10/VLOOKUP("net assets",A:E,5,0)*100),2)</f>
        <v>10.14</v>
      </c>
      <c r="M10" s="28"/>
      <c r="N10" s="28"/>
      <c r="O10" s="28"/>
    </row>
    <row r="11" spans="1:15" ht="12.75">
      <c r="A11" s="24" t="s">
        <v>24</v>
      </c>
      <c r="B11" s="24" t="s">
        <v>510</v>
      </c>
      <c r="C11" s="24" t="s">
        <v>17</v>
      </c>
      <c r="D11" s="25">
        <v>0.78</v>
      </c>
      <c r="E11" s="26">
        <v>748.98228366</v>
      </c>
      <c r="F11" s="27">
        <f>ROUND((E11/VLOOKUP("net assets",A:E,5,0)*100),2)</f>
        <v>10.13</v>
      </c>
      <c r="M11" s="28"/>
      <c r="N11" s="28"/>
      <c r="O11" s="28"/>
    </row>
    <row r="12" spans="1:15" ht="12.75">
      <c r="A12" s="24" t="s">
        <v>36</v>
      </c>
      <c r="B12" s="24" t="s">
        <v>511</v>
      </c>
      <c r="C12" s="24" t="s">
        <v>17</v>
      </c>
      <c r="D12" s="25">
        <v>0.66</v>
      </c>
      <c r="E12" s="26">
        <v>634.98021378</v>
      </c>
      <c r="F12" s="27">
        <f>ROUND((E12/VLOOKUP("net assets",A:E,5,0)*100),2)</f>
        <v>8.59</v>
      </c>
      <c r="M12" s="28"/>
      <c r="N12" s="28"/>
      <c r="O12" s="28"/>
    </row>
    <row r="13" spans="1:15" ht="12.75">
      <c r="A13" s="24" t="s">
        <v>23</v>
      </c>
      <c r="B13" s="24" t="s">
        <v>502</v>
      </c>
      <c r="C13" s="24" t="s">
        <v>17</v>
      </c>
      <c r="D13" s="25">
        <v>0.63</v>
      </c>
      <c r="E13" s="26">
        <v>605.5042032900001</v>
      </c>
      <c r="F13" s="27">
        <f>ROUND((E13/VLOOKUP("net assets",A:E,5,0)*100),2)</f>
        <v>8.19</v>
      </c>
      <c r="M13" s="28"/>
      <c r="N13" s="28"/>
      <c r="O13" s="28"/>
    </row>
    <row r="14" spans="1:15" ht="12.75">
      <c r="A14" s="24" t="s">
        <v>16</v>
      </c>
      <c r="B14" s="24" t="s">
        <v>497</v>
      </c>
      <c r="C14" s="24" t="s">
        <v>17</v>
      </c>
      <c r="D14" s="25">
        <v>0.63</v>
      </c>
      <c r="E14" s="26">
        <v>605.26852911</v>
      </c>
      <c r="F14" s="27">
        <f>ROUND((E14/VLOOKUP("net assets",A:E,5,0)*100),2)</f>
        <v>8.19</v>
      </c>
      <c r="M14" s="28"/>
      <c r="N14" s="28"/>
      <c r="O14" s="28"/>
    </row>
    <row r="15" spans="1:15" ht="12.75">
      <c r="A15" s="24" t="s">
        <v>19</v>
      </c>
      <c r="B15" s="24" t="s">
        <v>499</v>
      </c>
      <c r="C15" s="24" t="s">
        <v>20</v>
      </c>
      <c r="D15" s="25">
        <v>0.63</v>
      </c>
      <c r="E15" s="26">
        <v>605.02741236</v>
      </c>
      <c r="F15" s="27">
        <f>ROUND((E15/VLOOKUP("net assets",A:E,5,0)*100),2)</f>
        <v>8.19</v>
      </c>
      <c r="M15" s="28"/>
      <c r="N15" s="28"/>
      <c r="O15" s="28"/>
    </row>
    <row r="16" spans="1:15" ht="12.75">
      <c r="A16" s="24" t="s">
        <v>25</v>
      </c>
      <c r="B16" s="24" t="s">
        <v>512</v>
      </c>
      <c r="C16" s="24" t="s">
        <v>14</v>
      </c>
      <c r="D16" s="25">
        <v>0.63</v>
      </c>
      <c r="E16" s="26">
        <v>604.76887674</v>
      </c>
      <c r="F16" s="27">
        <f>ROUND((E16/VLOOKUP("net assets",A:E,5,0)*100),2)</f>
        <v>8.18</v>
      </c>
      <c r="M16" s="28"/>
      <c r="N16" s="28"/>
      <c r="O16" s="28"/>
    </row>
    <row r="17" spans="1:15" ht="12.75">
      <c r="A17" s="24" t="s">
        <v>28</v>
      </c>
      <c r="B17" s="24" t="s">
        <v>507</v>
      </c>
      <c r="C17" s="24" t="s">
        <v>14</v>
      </c>
      <c r="D17" s="25">
        <v>0.63</v>
      </c>
      <c r="E17" s="26">
        <v>604.76887674</v>
      </c>
      <c r="F17" s="27">
        <f>ROUND((E17/VLOOKUP("net assets",A:E,5,0)*100),2)</f>
        <v>8.18</v>
      </c>
      <c r="M17" s="28"/>
      <c r="N17" s="28"/>
      <c r="O17" s="28"/>
    </row>
    <row r="18" spans="1:15" ht="12.75">
      <c r="A18" s="24" t="s">
        <v>18</v>
      </c>
      <c r="B18" s="24" t="s">
        <v>513</v>
      </c>
      <c r="C18" s="24" t="s">
        <v>20</v>
      </c>
      <c r="D18" s="25">
        <v>0.63</v>
      </c>
      <c r="E18" s="26">
        <v>604.5987717</v>
      </c>
      <c r="F18" s="27">
        <f>ROUND((E18/VLOOKUP("net assets",A:E,5,0)*100),2)</f>
        <v>8.18</v>
      </c>
      <c r="M18" s="28"/>
      <c r="N18" s="28"/>
      <c r="O18" s="28"/>
    </row>
    <row r="19" spans="1:15" ht="12.75">
      <c r="A19" s="24" t="s">
        <v>25</v>
      </c>
      <c r="B19" s="24" t="s">
        <v>508</v>
      </c>
      <c r="C19" s="24" t="s">
        <v>14</v>
      </c>
      <c r="D19" s="25">
        <v>0.13</v>
      </c>
      <c r="E19" s="26">
        <v>125.49410822</v>
      </c>
      <c r="F19" s="27">
        <f>ROUND((E19/VLOOKUP("net assets",A:E,5,0)*100),2)</f>
        <v>1.7</v>
      </c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SUM(E7:E19)</f>
        <v>7389.01239176</v>
      </c>
      <c r="F20" s="32">
        <f>SUM(F7:F19)</f>
        <v>99.97000000000001</v>
      </c>
      <c r="M20" s="34"/>
      <c r="N20" s="34"/>
      <c r="O20" s="34"/>
    </row>
    <row r="21" spans="1:6" s="38" customFormat="1" ht="12.75">
      <c r="A21" s="24" t="s">
        <v>451</v>
      </c>
      <c r="B21" s="24"/>
      <c r="C21" s="24"/>
      <c r="D21" s="35"/>
      <c r="E21" s="36">
        <v>1.5568686400008203</v>
      </c>
      <c r="F21" s="37">
        <v>0.03</v>
      </c>
    </row>
    <row r="22" spans="1:6" s="33" customFormat="1" ht="12.75">
      <c r="A22" s="29" t="s">
        <v>32</v>
      </c>
      <c r="B22" s="29"/>
      <c r="C22" s="29"/>
      <c r="D22" s="39"/>
      <c r="E22" s="40">
        <v>7390.5692604</v>
      </c>
      <c r="F22" s="41">
        <v>100</v>
      </c>
    </row>
    <row r="23" ht="12.75">
      <c r="A2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421875" style="7" bestFit="1" customWidth="1"/>
    <col min="2" max="2" width="24.8515625" style="7" customWidth="1"/>
    <col min="3" max="3" width="21.5742187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314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1026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21</v>
      </c>
      <c r="B8" s="24" t="s">
        <v>745</v>
      </c>
      <c r="C8" s="24" t="s">
        <v>225</v>
      </c>
      <c r="D8" s="25">
        <v>52.5</v>
      </c>
      <c r="E8" s="26">
        <v>555.05625</v>
      </c>
      <c r="F8" s="27">
        <f>ROUND((E8/VLOOKUP("net assets",A:E,5,0)*100),2)</f>
        <v>9.94</v>
      </c>
      <c r="M8" s="28"/>
      <c r="N8" s="28"/>
      <c r="O8" s="28"/>
    </row>
    <row r="9" spans="1:15" ht="12.75">
      <c r="A9" s="24" t="s">
        <v>104</v>
      </c>
      <c r="B9" s="24" t="s">
        <v>746</v>
      </c>
      <c r="C9" s="24" t="s">
        <v>225</v>
      </c>
      <c r="D9" s="25">
        <v>82</v>
      </c>
      <c r="E9" s="26">
        <v>515.534</v>
      </c>
      <c r="F9" s="27">
        <f>ROUND((E9/VLOOKUP("net assets",A:E,5,0)*100),2)</f>
        <v>9.23</v>
      </c>
      <c r="M9" s="28"/>
      <c r="N9" s="28"/>
      <c r="O9" s="28"/>
    </row>
    <row r="10" spans="1:15" ht="12.75">
      <c r="A10" s="24" t="s">
        <v>222</v>
      </c>
      <c r="B10" s="24" t="s">
        <v>744</v>
      </c>
      <c r="C10" s="24" t="s">
        <v>223</v>
      </c>
      <c r="D10" s="25">
        <v>176.2</v>
      </c>
      <c r="E10" s="26">
        <v>479.0878</v>
      </c>
      <c r="F10" s="27">
        <f>ROUND((E10/VLOOKUP("net assets",A:E,5,0)*100),2)</f>
        <v>8.58</v>
      </c>
      <c r="M10" s="28"/>
      <c r="N10" s="28"/>
      <c r="O10" s="28"/>
    </row>
    <row r="11" spans="1:15" ht="12.75">
      <c r="A11" s="24" t="s">
        <v>232</v>
      </c>
      <c r="B11" s="24" t="s">
        <v>751</v>
      </c>
      <c r="C11" s="24" t="s">
        <v>233</v>
      </c>
      <c r="D11" s="25">
        <v>632.1</v>
      </c>
      <c r="E11" s="26">
        <v>251.25975</v>
      </c>
      <c r="F11" s="27">
        <f>ROUND((E11/VLOOKUP("net assets",A:E,5,0)*100),2)</f>
        <v>4.5</v>
      </c>
      <c r="M11" s="28"/>
      <c r="N11" s="28"/>
      <c r="O11" s="28"/>
    </row>
    <row r="12" spans="1:15" ht="12.75">
      <c r="A12" s="24" t="s">
        <v>226</v>
      </c>
      <c r="B12" s="24" t="s">
        <v>747</v>
      </c>
      <c r="C12" s="24" t="s">
        <v>227</v>
      </c>
      <c r="D12" s="25">
        <v>18.5</v>
      </c>
      <c r="E12" s="26">
        <v>239.39</v>
      </c>
      <c r="F12" s="27">
        <f>ROUND((E12/VLOOKUP("net assets",A:E,5,0)*100),2)</f>
        <v>4.29</v>
      </c>
      <c r="M12" s="28"/>
      <c r="N12" s="28"/>
      <c r="O12" s="28"/>
    </row>
    <row r="13" spans="1:15" ht="12.75">
      <c r="A13" s="24" t="s">
        <v>228</v>
      </c>
      <c r="B13" s="24" t="s">
        <v>748</v>
      </c>
      <c r="C13" s="24" t="s">
        <v>227</v>
      </c>
      <c r="D13" s="25">
        <v>8.5</v>
      </c>
      <c r="E13" s="26">
        <v>215.39</v>
      </c>
      <c r="F13" s="27">
        <f>ROUND((E13/VLOOKUP("net assets",A:E,5,0)*100),2)</f>
        <v>3.86</v>
      </c>
      <c r="M13" s="28"/>
      <c r="N13" s="28"/>
      <c r="O13" s="28"/>
    </row>
    <row r="14" spans="1:15" ht="12.75">
      <c r="A14" s="24" t="s">
        <v>231</v>
      </c>
      <c r="B14" s="24" t="s">
        <v>750</v>
      </c>
      <c r="C14" s="24" t="s">
        <v>223</v>
      </c>
      <c r="D14" s="25">
        <v>35</v>
      </c>
      <c r="E14" s="26">
        <v>190.5925</v>
      </c>
      <c r="F14" s="27">
        <f>ROUND((E14/VLOOKUP("net assets",A:E,5,0)*100),2)</f>
        <v>3.41</v>
      </c>
      <c r="M14" s="28"/>
      <c r="N14" s="28"/>
      <c r="O14" s="28"/>
    </row>
    <row r="15" spans="1:15" ht="12.75">
      <c r="A15" s="24" t="s">
        <v>234</v>
      </c>
      <c r="B15" s="24" t="s">
        <v>752</v>
      </c>
      <c r="C15" s="24" t="s">
        <v>235</v>
      </c>
      <c r="D15" s="25">
        <v>127.5</v>
      </c>
      <c r="E15" s="26">
        <v>182.38875</v>
      </c>
      <c r="F15" s="27">
        <f>ROUND((E15/VLOOKUP("net assets",A:E,5,0)*100),2)</f>
        <v>3.26</v>
      </c>
      <c r="M15" s="28"/>
      <c r="N15" s="28"/>
      <c r="O15" s="28"/>
    </row>
    <row r="16" spans="1:15" ht="12.75">
      <c r="A16" s="24" t="s">
        <v>236</v>
      </c>
      <c r="B16" s="24" t="s">
        <v>753</v>
      </c>
      <c r="C16" s="24" t="s">
        <v>237</v>
      </c>
      <c r="D16" s="25">
        <v>9.7</v>
      </c>
      <c r="E16" s="26">
        <v>177.7525</v>
      </c>
      <c r="F16" s="27">
        <f>ROUND((E16/VLOOKUP("net assets",A:E,5,0)*100),2)</f>
        <v>3.18</v>
      </c>
      <c r="M16" s="28"/>
      <c r="N16" s="28"/>
      <c r="O16" s="28"/>
    </row>
    <row r="17" spans="1:15" ht="12.75">
      <c r="A17" s="24" t="s">
        <v>240</v>
      </c>
      <c r="B17" s="24" t="s">
        <v>755</v>
      </c>
      <c r="C17" s="24" t="s">
        <v>241</v>
      </c>
      <c r="D17" s="25">
        <v>10</v>
      </c>
      <c r="E17" s="26">
        <v>159.675</v>
      </c>
      <c r="F17" s="27">
        <f>ROUND((E17/VLOOKUP("net assets",A:E,5,0)*100),2)</f>
        <v>2.86</v>
      </c>
      <c r="M17" s="28"/>
      <c r="N17" s="28"/>
      <c r="O17" s="28"/>
    </row>
    <row r="18" spans="1:15" ht="12.75">
      <c r="A18" s="24" t="s">
        <v>238</v>
      </c>
      <c r="B18" s="24" t="s">
        <v>754</v>
      </c>
      <c r="C18" s="24" t="s">
        <v>239</v>
      </c>
      <c r="D18" s="25">
        <v>103.075</v>
      </c>
      <c r="E18" s="26">
        <v>156.674</v>
      </c>
      <c r="F18" s="27">
        <f>ROUND((E18/VLOOKUP("net assets",A:E,5,0)*100),2)</f>
        <v>2.8</v>
      </c>
      <c r="M18" s="28"/>
      <c r="N18" s="28"/>
      <c r="O18" s="28"/>
    </row>
    <row r="19" spans="1:15" ht="12.75">
      <c r="A19" s="24" t="s">
        <v>159</v>
      </c>
      <c r="B19" s="24" t="s">
        <v>789</v>
      </c>
      <c r="C19" s="24" t="s">
        <v>225</v>
      </c>
      <c r="D19" s="25">
        <v>37.097</v>
      </c>
      <c r="E19" s="26">
        <v>151.0775325</v>
      </c>
      <c r="F19" s="27">
        <f>ROUND((E19/VLOOKUP("net assets",A:E,5,0)*100),2)</f>
        <v>2.7</v>
      </c>
      <c r="M19" s="28"/>
      <c r="N19" s="28"/>
      <c r="O19" s="28"/>
    </row>
    <row r="20" spans="1:15" ht="12.75">
      <c r="A20" s="24" t="s">
        <v>250</v>
      </c>
      <c r="B20" s="24" t="s">
        <v>760</v>
      </c>
      <c r="C20" s="24" t="s">
        <v>251</v>
      </c>
      <c r="D20" s="25">
        <v>24</v>
      </c>
      <c r="E20" s="26">
        <v>149.952</v>
      </c>
      <c r="F20" s="27">
        <f>ROUND((E20/VLOOKUP("net assets",A:E,5,0)*100),2)</f>
        <v>2.68</v>
      </c>
      <c r="M20" s="28"/>
      <c r="N20" s="28"/>
      <c r="O20" s="28"/>
    </row>
    <row r="21" spans="1:15" ht="12.75">
      <c r="A21" s="24" t="s">
        <v>242</v>
      </c>
      <c r="B21" s="24" t="s">
        <v>756</v>
      </c>
      <c r="C21" s="24" t="s">
        <v>243</v>
      </c>
      <c r="D21" s="25">
        <v>173</v>
      </c>
      <c r="E21" s="26">
        <v>142.725</v>
      </c>
      <c r="F21" s="27">
        <f>ROUND((E21/VLOOKUP("net assets",A:E,5,0)*100),2)</f>
        <v>2.55</v>
      </c>
      <c r="M21" s="28"/>
      <c r="N21" s="28"/>
      <c r="O21" s="28"/>
    </row>
    <row r="22" spans="1:15" ht="12.75">
      <c r="A22" s="24" t="s">
        <v>244</v>
      </c>
      <c r="B22" s="24" t="s">
        <v>757</v>
      </c>
      <c r="C22" s="24" t="s">
        <v>245</v>
      </c>
      <c r="D22" s="25">
        <v>27.89</v>
      </c>
      <c r="E22" s="26">
        <v>131.152725</v>
      </c>
      <c r="F22" s="27">
        <f>ROUND((E22/VLOOKUP("net assets",A:E,5,0)*100),2)</f>
        <v>2.35</v>
      </c>
      <c r="M22" s="28"/>
      <c r="N22" s="28"/>
      <c r="O22" s="28"/>
    </row>
    <row r="23" spans="1:15" ht="12.75">
      <c r="A23" s="24" t="s">
        <v>246</v>
      </c>
      <c r="B23" s="24" t="s">
        <v>758</v>
      </c>
      <c r="C23" s="24" t="s">
        <v>247</v>
      </c>
      <c r="D23" s="25">
        <v>52</v>
      </c>
      <c r="E23" s="26">
        <v>128.492</v>
      </c>
      <c r="F23" s="27">
        <f>ROUND((E23/VLOOKUP("net assets",A:E,5,0)*100),2)</f>
        <v>2.3</v>
      </c>
      <c r="M23" s="28"/>
      <c r="N23" s="28"/>
      <c r="O23" s="28"/>
    </row>
    <row r="24" spans="1:15" ht="12.75">
      <c r="A24" s="24" t="s">
        <v>248</v>
      </c>
      <c r="B24" s="24" t="s">
        <v>759</v>
      </c>
      <c r="C24" s="24" t="s">
        <v>249</v>
      </c>
      <c r="D24" s="25">
        <v>20</v>
      </c>
      <c r="E24" s="26">
        <v>119.26</v>
      </c>
      <c r="F24" s="27">
        <f>ROUND((E24/VLOOKUP("net assets",A:E,5,0)*100),2)</f>
        <v>2.13</v>
      </c>
      <c r="M24" s="28"/>
      <c r="N24" s="28"/>
      <c r="O24" s="28"/>
    </row>
    <row r="25" spans="1:15" ht="12.75">
      <c r="A25" s="24" t="s">
        <v>279</v>
      </c>
      <c r="B25" s="24" t="s">
        <v>790</v>
      </c>
      <c r="C25" s="24" t="s">
        <v>280</v>
      </c>
      <c r="D25" s="25">
        <v>62.265</v>
      </c>
      <c r="E25" s="26">
        <v>112.6062525</v>
      </c>
      <c r="F25" s="27">
        <f>ROUND((E25/VLOOKUP("net assets",A:E,5,0)*100),2)</f>
        <v>2.02</v>
      </c>
      <c r="M25" s="28"/>
      <c r="N25" s="28"/>
      <c r="O25" s="28"/>
    </row>
    <row r="26" spans="1:15" ht="12.75">
      <c r="A26" s="24" t="s">
        <v>252</v>
      </c>
      <c r="B26" s="24" t="s">
        <v>761</v>
      </c>
      <c r="C26" s="24" t="s">
        <v>225</v>
      </c>
      <c r="D26" s="25">
        <v>5</v>
      </c>
      <c r="E26" s="26">
        <v>111.895</v>
      </c>
      <c r="F26" s="27">
        <f>ROUND((E26/VLOOKUP("net assets",A:E,5,0)*100),2)</f>
        <v>2</v>
      </c>
      <c r="M26" s="28"/>
      <c r="N26" s="28"/>
      <c r="O26" s="28"/>
    </row>
    <row r="27" spans="1:15" ht="12.75">
      <c r="A27" s="24" t="s">
        <v>253</v>
      </c>
      <c r="B27" s="24" t="s">
        <v>762</v>
      </c>
      <c r="C27" s="24" t="s">
        <v>254</v>
      </c>
      <c r="D27" s="25">
        <v>33</v>
      </c>
      <c r="E27" s="26">
        <v>109.1475</v>
      </c>
      <c r="F27" s="27">
        <f>ROUND((E27/VLOOKUP("net assets",A:E,5,0)*100),2)</f>
        <v>1.95</v>
      </c>
      <c r="M27" s="28"/>
      <c r="N27" s="28"/>
      <c r="O27" s="28"/>
    </row>
    <row r="28" spans="1:15" ht="12.75">
      <c r="A28" s="24" t="s">
        <v>257</v>
      </c>
      <c r="B28" s="24" t="s">
        <v>765</v>
      </c>
      <c r="C28" s="24" t="s">
        <v>237</v>
      </c>
      <c r="D28" s="25">
        <v>7.5</v>
      </c>
      <c r="E28" s="26">
        <v>101.2425</v>
      </c>
      <c r="F28" s="27">
        <f>ROUND((E28/VLOOKUP("net assets",A:E,5,0)*100),2)</f>
        <v>1.81</v>
      </c>
      <c r="M28" s="28"/>
      <c r="N28" s="28"/>
      <c r="O28" s="28"/>
    </row>
    <row r="29" spans="1:15" ht="12.75">
      <c r="A29" s="24" t="s">
        <v>255</v>
      </c>
      <c r="B29" s="24" t="s">
        <v>763</v>
      </c>
      <c r="C29" s="24" t="s">
        <v>249</v>
      </c>
      <c r="D29" s="25">
        <v>6</v>
      </c>
      <c r="E29" s="26">
        <v>98.844</v>
      </c>
      <c r="F29" s="27">
        <f>ROUND((E29/VLOOKUP("net assets",A:E,5,0)*100),2)</f>
        <v>1.77</v>
      </c>
      <c r="M29" s="28"/>
      <c r="N29" s="28"/>
      <c r="O29" s="28"/>
    </row>
    <row r="30" spans="1:15" ht="12.75">
      <c r="A30" s="24" t="s">
        <v>281</v>
      </c>
      <c r="B30" s="24" t="s">
        <v>791</v>
      </c>
      <c r="C30" s="24" t="s">
        <v>282</v>
      </c>
      <c r="D30" s="25">
        <v>61</v>
      </c>
      <c r="E30" s="26">
        <v>97.661</v>
      </c>
      <c r="F30" s="27">
        <f>ROUND((E30/VLOOKUP("net assets",A:E,5,0)*100),2)</f>
        <v>1.75</v>
      </c>
      <c r="M30" s="28"/>
      <c r="N30" s="28"/>
      <c r="O30" s="28"/>
    </row>
    <row r="31" spans="1:15" ht="12.75">
      <c r="A31" s="24" t="s">
        <v>258</v>
      </c>
      <c r="B31" s="24" t="s">
        <v>766</v>
      </c>
      <c r="C31" s="24" t="s">
        <v>223</v>
      </c>
      <c r="D31" s="25">
        <v>75</v>
      </c>
      <c r="E31" s="26">
        <v>96.075</v>
      </c>
      <c r="F31" s="27">
        <f>ROUND((E31/VLOOKUP("net assets",A:E,5,0)*100),2)</f>
        <v>1.72</v>
      </c>
      <c r="M31" s="28"/>
      <c r="N31" s="28"/>
      <c r="O31" s="28"/>
    </row>
    <row r="32" spans="1:15" ht="12.75">
      <c r="A32" s="24" t="s">
        <v>259</v>
      </c>
      <c r="B32" s="24" t="s">
        <v>767</v>
      </c>
      <c r="C32" s="24" t="s">
        <v>239</v>
      </c>
      <c r="D32" s="25">
        <v>115</v>
      </c>
      <c r="E32" s="26">
        <v>94.53</v>
      </c>
      <c r="F32" s="27">
        <f>ROUND((E32/VLOOKUP("net assets",A:E,5,0)*100),2)</f>
        <v>1.69</v>
      </c>
      <c r="M32" s="28"/>
      <c r="N32" s="28"/>
      <c r="O32" s="28"/>
    </row>
    <row r="33" spans="1:15" ht="12.75">
      <c r="A33" s="24" t="s">
        <v>283</v>
      </c>
      <c r="B33" s="24" t="s">
        <v>792</v>
      </c>
      <c r="C33" s="24" t="s">
        <v>247</v>
      </c>
      <c r="D33" s="25">
        <v>26</v>
      </c>
      <c r="E33" s="26">
        <v>89.843</v>
      </c>
      <c r="F33" s="27">
        <f>ROUND((E33/VLOOKUP("net assets",A:E,5,0)*100),2)</f>
        <v>1.61</v>
      </c>
      <c r="M33" s="28"/>
      <c r="N33" s="28"/>
      <c r="O33" s="28"/>
    </row>
    <row r="34" spans="1:15" ht="12.75">
      <c r="A34" s="24" t="s">
        <v>262</v>
      </c>
      <c r="B34" s="24" t="s">
        <v>769</v>
      </c>
      <c r="C34" s="24" t="s">
        <v>237</v>
      </c>
      <c r="D34" s="25">
        <v>33</v>
      </c>
      <c r="E34" s="26">
        <v>88.2585</v>
      </c>
      <c r="F34" s="27">
        <f>ROUND((E34/VLOOKUP("net assets",A:E,5,0)*100),2)</f>
        <v>1.58</v>
      </c>
      <c r="M34" s="28"/>
      <c r="N34" s="28"/>
      <c r="O34" s="28"/>
    </row>
    <row r="35" spans="1:15" ht="12.75">
      <c r="A35" s="24" t="s">
        <v>256</v>
      </c>
      <c r="B35" s="24" t="s">
        <v>764</v>
      </c>
      <c r="C35" s="24" t="s">
        <v>249</v>
      </c>
      <c r="D35" s="25">
        <v>12</v>
      </c>
      <c r="E35" s="26">
        <v>83.196</v>
      </c>
      <c r="F35" s="27">
        <f>ROUND((E35/VLOOKUP("net assets",A:E,5,0)*100),2)</f>
        <v>1.49</v>
      </c>
      <c r="M35" s="28"/>
      <c r="N35" s="28"/>
      <c r="O35" s="28"/>
    </row>
    <row r="36" spans="1:15" ht="12.75">
      <c r="A36" s="24" t="s">
        <v>260</v>
      </c>
      <c r="B36" s="24" t="s">
        <v>768</v>
      </c>
      <c r="C36" s="24" t="s">
        <v>261</v>
      </c>
      <c r="D36" s="25">
        <v>2.5</v>
      </c>
      <c r="E36" s="26">
        <v>82.885</v>
      </c>
      <c r="F36" s="27">
        <f>ROUND((E36/VLOOKUP("net assets",A:E,5,0)*100),2)</f>
        <v>1.48</v>
      </c>
      <c r="M36" s="28"/>
      <c r="N36" s="28"/>
      <c r="O36" s="28"/>
    </row>
    <row r="37" spans="1:15" ht="12.75">
      <c r="A37" s="24" t="s">
        <v>284</v>
      </c>
      <c r="B37" s="24" t="s">
        <v>793</v>
      </c>
      <c r="C37" s="24" t="s">
        <v>285</v>
      </c>
      <c r="D37" s="25">
        <v>49.226</v>
      </c>
      <c r="E37" s="26">
        <v>81.05060900000001</v>
      </c>
      <c r="F37" s="27">
        <f>ROUND((E37/VLOOKUP("net assets",A:E,5,0)*100),2)</f>
        <v>1.45</v>
      </c>
      <c r="M37" s="28"/>
      <c r="N37" s="28"/>
      <c r="O37" s="28"/>
    </row>
    <row r="38" spans="1:15" ht="12.75">
      <c r="A38" s="24" t="s">
        <v>13</v>
      </c>
      <c r="B38" s="24" t="s">
        <v>770</v>
      </c>
      <c r="C38" s="24" t="s">
        <v>225</v>
      </c>
      <c r="D38" s="25">
        <v>8</v>
      </c>
      <c r="E38" s="26">
        <v>67.176</v>
      </c>
      <c r="F38" s="27">
        <f>ROUND((E38/VLOOKUP("net assets",A:E,5,0)*100),2)</f>
        <v>1.2</v>
      </c>
      <c r="M38" s="28"/>
      <c r="N38" s="28"/>
      <c r="O38" s="28"/>
    </row>
    <row r="39" spans="1:15" ht="12.75">
      <c r="A39" s="24" t="s">
        <v>263</v>
      </c>
      <c r="B39" s="24" t="s">
        <v>771</v>
      </c>
      <c r="C39" s="24" t="s">
        <v>264</v>
      </c>
      <c r="D39" s="25">
        <v>50</v>
      </c>
      <c r="E39" s="26">
        <v>60.25</v>
      </c>
      <c r="F39" s="27">
        <f>ROUND((E39/VLOOKUP("net assets",A:E,5,0)*100),2)</f>
        <v>1.08</v>
      </c>
      <c r="M39" s="28"/>
      <c r="N39" s="28"/>
      <c r="O39" s="28"/>
    </row>
    <row r="40" spans="1:15" ht="12.75">
      <c r="A40" s="24" t="s">
        <v>93</v>
      </c>
      <c r="B40" s="24" t="s">
        <v>772</v>
      </c>
      <c r="C40" s="24" t="s">
        <v>225</v>
      </c>
      <c r="D40" s="25">
        <v>15</v>
      </c>
      <c r="E40" s="26">
        <v>57.33</v>
      </c>
      <c r="F40" s="27">
        <f>ROUND((E40/VLOOKUP("net assets",A:E,5,0)*100),2)</f>
        <v>1.03</v>
      </c>
      <c r="M40" s="28"/>
      <c r="N40" s="28"/>
      <c r="O40" s="28"/>
    </row>
    <row r="41" spans="1:15" ht="12.75">
      <c r="A41" s="24" t="s">
        <v>265</v>
      </c>
      <c r="B41" s="24" t="s">
        <v>773</v>
      </c>
      <c r="C41" s="24" t="s">
        <v>235</v>
      </c>
      <c r="D41" s="25">
        <v>5</v>
      </c>
      <c r="E41" s="26">
        <v>24.605</v>
      </c>
      <c r="F41" s="27">
        <f>ROUND((E41/VLOOKUP("net assets",A:E,5,0)*100),2)</f>
        <v>0.44</v>
      </c>
      <c r="M41" s="28"/>
      <c r="N41" s="28"/>
      <c r="O41" s="28"/>
    </row>
    <row r="42" spans="1:15" s="33" customFormat="1" ht="12.75">
      <c r="A42" s="29" t="s">
        <v>29</v>
      </c>
      <c r="B42" s="29"/>
      <c r="C42" s="29"/>
      <c r="D42" s="30"/>
      <c r="E42" s="31">
        <f>SUM(E7:E41)+0.02</f>
        <v>5402.075169000002</v>
      </c>
      <c r="F42" s="32">
        <f>SUM(F7:F41)</f>
        <v>96.68999999999998</v>
      </c>
      <c r="M42" s="34"/>
      <c r="N42" s="34"/>
      <c r="O42" s="34"/>
    </row>
    <row r="43" spans="1:15" ht="12.75">
      <c r="A43" s="12" t="s">
        <v>178</v>
      </c>
      <c r="B43" s="12"/>
      <c r="C43" s="24"/>
      <c r="D43" s="25"/>
      <c r="E43" s="26"/>
      <c r="F43" s="27"/>
      <c r="M43" s="28"/>
      <c r="N43" s="28"/>
      <c r="O43" s="28"/>
    </row>
    <row r="44" spans="1:15" ht="12.75">
      <c r="A44" s="12" t="s">
        <v>179</v>
      </c>
      <c r="B44" s="12"/>
      <c r="C44" s="12" t="s">
        <v>442</v>
      </c>
      <c r="D44" s="25"/>
      <c r="E44" s="26"/>
      <c r="F44" s="27"/>
      <c r="M44" s="28"/>
      <c r="N44" s="28"/>
      <c r="O44" s="28"/>
    </row>
    <row r="45" spans="1:15" ht="12.75">
      <c r="A45" s="24" t="s">
        <v>448</v>
      </c>
      <c r="B45" s="24"/>
      <c r="C45" s="24" t="s">
        <v>441</v>
      </c>
      <c r="D45" s="25">
        <v>75</v>
      </c>
      <c r="E45" s="26">
        <v>7.5</v>
      </c>
      <c r="F45" s="27">
        <v>0.13425577108059472</v>
      </c>
      <c r="M45" s="28"/>
      <c r="N45" s="28"/>
      <c r="O45" s="28"/>
    </row>
    <row r="46" spans="1:15" s="33" customFormat="1" ht="12.75">
      <c r="A46" s="29" t="s">
        <v>29</v>
      </c>
      <c r="B46" s="29"/>
      <c r="C46" s="29"/>
      <c r="D46" s="30"/>
      <c r="E46" s="31">
        <f>SUM(E44:E45)</f>
        <v>7.5</v>
      </c>
      <c r="F46" s="32">
        <f>SUM(F44:F45)</f>
        <v>0.13425577108059472</v>
      </c>
      <c r="M46" s="34"/>
      <c r="N46" s="34"/>
      <c r="O46" s="34"/>
    </row>
    <row r="47" spans="1:15" ht="12.75">
      <c r="A47" s="24" t="s">
        <v>266</v>
      </c>
      <c r="B47" s="24"/>
      <c r="C47" s="24"/>
      <c r="D47" s="25"/>
      <c r="E47" s="26">
        <v>187.15057710000002</v>
      </c>
      <c r="F47" s="27">
        <v>3.350139338231839</v>
      </c>
      <c r="M47" s="28"/>
      <c r="N47" s="28"/>
      <c r="O47" s="28"/>
    </row>
    <row r="48" spans="1:15" s="33" customFormat="1" ht="12.75">
      <c r="A48" s="29" t="s">
        <v>29</v>
      </c>
      <c r="B48" s="29"/>
      <c r="C48" s="29"/>
      <c r="D48" s="30"/>
      <c r="E48" s="31">
        <f>SUM(E47:E47)</f>
        <v>187.15057710000002</v>
      </c>
      <c r="F48" s="32">
        <f>SUM(F47:F47)</f>
        <v>3.350139338231839</v>
      </c>
      <c r="M48" s="34"/>
      <c r="N48" s="34"/>
      <c r="O48" s="34"/>
    </row>
    <row r="49" spans="1:15" ht="12.75">
      <c r="A49" s="24" t="s">
        <v>267</v>
      </c>
      <c r="B49" s="24"/>
      <c r="C49" s="24"/>
      <c r="D49" s="25"/>
      <c r="E49" s="26">
        <v>12.5</v>
      </c>
      <c r="F49" s="27">
        <v>0.22375961846765785</v>
      </c>
      <c r="M49" s="28"/>
      <c r="N49" s="28"/>
      <c r="O49" s="28"/>
    </row>
    <row r="50" spans="1:15" s="33" customFormat="1" ht="12.75">
      <c r="A50" s="29" t="s">
        <v>29</v>
      </c>
      <c r="B50" s="29"/>
      <c r="C50" s="29"/>
      <c r="D50" s="30"/>
      <c r="E50" s="31">
        <f>SUM(E49:E49)</f>
        <v>12.5</v>
      </c>
      <c r="F50" s="32">
        <f>SUM(F49:F49)</f>
        <v>0.22375961846765785</v>
      </c>
      <c r="M50" s="34"/>
      <c r="N50" s="34"/>
      <c r="O50" s="34"/>
    </row>
    <row r="51" spans="1:6" s="38" customFormat="1" ht="12.75">
      <c r="A51" s="24" t="s">
        <v>452</v>
      </c>
      <c r="B51" s="24"/>
      <c r="C51" s="24"/>
      <c r="D51" s="35"/>
      <c r="E51" s="36">
        <v>-22.88</v>
      </c>
      <c r="F51" s="37">
        <v>-0.39</v>
      </c>
    </row>
    <row r="52" spans="1:6" s="33" customFormat="1" ht="12.75">
      <c r="A52" s="29" t="s">
        <v>32</v>
      </c>
      <c r="B52" s="29"/>
      <c r="C52" s="29"/>
      <c r="D52" s="39"/>
      <c r="E52" s="40">
        <v>5586.3520351</v>
      </c>
      <c r="F52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7" bestFit="1" customWidth="1"/>
    <col min="2" max="2" width="16.851562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317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318</v>
      </c>
      <c r="B8" s="24" t="s">
        <v>822</v>
      </c>
      <c r="C8" s="24" t="s">
        <v>185</v>
      </c>
      <c r="D8" s="25">
        <v>0.15</v>
      </c>
      <c r="E8" s="26">
        <v>1509.5692417500002</v>
      </c>
      <c r="F8" s="27">
        <f>ROUND((E8/VLOOKUP("net assets",A:E,5,0)*100),2)</f>
        <v>6.2</v>
      </c>
      <c r="M8" s="28"/>
      <c r="N8" s="28"/>
      <c r="O8" s="28"/>
    </row>
    <row r="9" spans="1:15" ht="12.75">
      <c r="A9" s="24" t="s">
        <v>320</v>
      </c>
      <c r="B9" s="24" t="s">
        <v>823</v>
      </c>
      <c r="C9" s="24" t="s">
        <v>60</v>
      </c>
      <c r="D9" s="25">
        <v>0.1</v>
      </c>
      <c r="E9" s="26">
        <v>1013.2863940000001</v>
      </c>
      <c r="F9" s="27">
        <f>ROUND((E9/VLOOKUP("net assets",A:E,5,0)*100),2)</f>
        <v>4.16</v>
      </c>
      <c r="M9" s="28"/>
      <c r="N9" s="28"/>
      <c r="O9" s="28"/>
    </row>
    <row r="10" spans="1:15" ht="12.75">
      <c r="A10" s="24" t="s">
        <v>321</v>
      </c>
      <c r="B10" s="24" t="s">
        <v>824</v>
      </c>
      <c r="C10" s="24" t="s">
        <v>58</v>
      </c>
      <c r="D10" s="25">
        <v>0.2</v>
      </c>
      <c r="E10" s="26">
        <v>1003.4524222</v>
      </c>
      <c r="F10" s="27">
        <f>ROUND((E10/VLOOKUP("net assets",A:E,5,0)*100),2)</f>
        <v>4.12</v>
      </c>
      <c r="M10" s="28"/>
      <c r="N10" s="28"/>
      <c r="O10" s="28"/>
    </row>
    <row r="11" spans="1:15" ht="12.75">
      <c r="A11" s="24" t="s">
        <v>124</v>
      </c>
      <c r="B11" s="24" t="s">
        <v>602</v>
      </c>
      <c r="C11" s="24" t="s">
        <v>60</v>
      </c>
      <c r="D11" s="25">
        <v>0.05</v>
      </c>
      <c r="E11" s="26">
        <v>506.05892455</v>
      </c>
      <c r="F11" s="27">
        <f>ROUND((E11/VLOOKUP("net assets",A:E,5,0)*100),2)</f>
        <v>2.08</v>
      </c>
      <c r="M11" s="28"/>
      <c r="N11" s="28"/>
      <c r="O11" s="28"/>
    </row>
    <row r="12" spans="1:15" ht="12.75">
      <c r="A12" s="24" t="s">
        <v>322</v>
      </c>
      <c r="B12" s="24" t="s">
        <v>825</v>
      </c>
      <c r="C12" s="24" t="s">
        <v>60</v>
      </c>
      <c r="D12" s="25">
        <v>0.05</v>
      </c>
      <c r="E12" s="26">
        <v>503.81442380000004</v>
      </c>
      <c r="F12" s="27">
        <f>ROUND((E12/VLOOKUP("net assets",A:E,5,0)*100),2)</f>
        <v>2.07</v>
      </c>
      <c r="M12" s="28"/>
      <c r="N12" s="28"/>
      <c r="O12" s="28"/>
    </row>
    <row r="13" spans="1:15" ht="12.75">
      <c r="A13" s="24" t="s">
        <v>86</v>
      </c>
      <c r="B13" s="24" t="s">
        <v>556</v>
      </c>
      <c r="C13" s="24" t="s">
        <v>60</v>
      </c>
      <c r="D13" s="25">
        <v>0.011</v>
      </c>
      <c r="E13" s="26">
        <v>125.569176161</v>
      </c>
      <c r="F13" s="27">
        <f>ROUND((E13/VLOOKUP("net assets",A:E,5,0)*100),2)</f>
        <v>0.52</v>
      </c>
      <c r="M13" s="28"/>
      <c r="N13" s="28"/>
      <c r="O13" s="28"/>
    </row>
    <row r="14" spans="1:15" s="33" customFormat="1" ht="12.75">
      <c r="A14" s="29" t="s">
        <v>29</v>
      </c>
      <c r="B14" s="29"/>
      <c r="C14" s="29"/>
      <c r="D14" s="30"/>
      <c r="E14" s="31">
        <f>SUM(E7:E13)</f>
        <v>4661.750582461</v>
      </c>
      <c r="F14" s="32">
        <f>SUM(F7:F13)</f>
        <v>19.150000000000002</v>
      </c>
      <c r="M14" s="34"/>
      <c r="N14" s="34"/>
      <c r="O14" s="34"/>
    </row>
    <row r="15" spans="1:15" ht="12.75">
      <c r="A15" s="12" t="s">
        <v>70</v>
      </c>
      <c r="B15" s="12"/>
      <c r="C15" s="24"/>
      <c r="D15" s="25"/>
      <c r="E15" s="26"/>
      <c r="F15" s="27"/>
      <c r="M15" s="28"/>
      <c r="N15" s="28"/>
      <c r="O15" s="28"/>
    </row>
    <row r="16" spans="1:15" ht="12.75">
      <c r="A16" s="24" t="s">
        <v>473</v>
      </c>
      <c r="B16" s="24" t="s">
        <v>826</v>
      </c>
      <c r="C16" s="24" t="s">
        <v>60</v>
      </c>
      <c r="D16" s="25">
        <v>0.1</v>
      </c>
      <c r="E16" s="26">
        <v>1009.1075861</v>
      </c>
      <c r="F16" s="27">
        <f>ROUND((E16/VLOOKUP("net assets",A:E,5,0)*100),2)</f>
        <v>4.15</v>
      </c>
      <c r="M16" s="28"/>
      <c r="N16" s="28"/>
      <c r="O16" s="28"/>
    </row>
    <row r="17" spans="1:15" s="33" customFormat="1" ht="12.75">
      <c r="A17" s="29" t="s">
        <v>29</v>
      </c>
      <c r="B17" s="29"/>
      <c r="C17" s="29"/>
      <c r="D17" s="30"/>
      <c r="E17" s="31">
        <f>SUM(E15:E16)</f>
        <v>1009.1075861</v>
      </c>
      <c r="F17" s="32">
        <f>SUM(F15:F16)</f>
        <v>4.15</v>
      </c>
      <c r="M17" s="34"/>
      <c r="N17" s="34"/>
      <c r="O17" s="34"/>
    </row>
    <row r="18" spans="1:15" ht="12.75">
      <c r="A18" s="12" t="s">
        <v>11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12" t="s">
        <v>12</v>
      </c>
      <c r="B19" s="12"/>
      <c r="C19" s="24"/>
      <c r="D19" s="25"/>
      <c r="E19" s="26"/>
      <c r="F19" s="27"/>
      <c r="M19" s="28"/>
      <c r="N19" s="28"/>
      <c r="O19" s="28"/>
    </row>
    <row r="20" spans="1:15" ht="12.75">
      <c r="A20" s="24" t="s">
        <v>96</v>
      </c>
      <c r="B20" s="24" t="s">
        <v>827</v>
      </c>
      <c r="C20" s="24" t="s">
        <v>20</v>
      </c>
      <c r="D20" s="25">
        <v>1.5</v>
      </c>
      <c r="E20" s="26">
        <v>1396.00419</v>
      </c>
      <c r="F20" s="27">
        <f>ROUND((E20/VLOOKUP("net assets",A:E,5,0)*100),2)</f>
        <v>5.74</v>
      </c>
      <c r="M20" s="28"/>
      <c r="N20" s="28"/>
      <c r="O20" s="28"/>
    </row>
    <row r="21" spans="1:15" ht="12.75">
      <c r="A21" s="24" t="s">
        <v>90</v>
      </c>
      <c r="B21" s="24" t="s">
        <v>828</v>
      </c>
      <c r="C21" s="24" t="s">
        <v>17</v>
      </c>
      <c r="D21" s="25">
        <v>1.5</v>
      </c>
      <c r="E21" s="26">
        <v>1391.0308365</v>
      </c>
      <c r="F21" s="27">
        <f>ROUND((E21/VLOOKUP("net assets",A:E,5,0)*100),2)</f>
        <v>5.72</v>
      </c>
      <c r="M21" s="28"/>
      <c r="N21" s="28"/>
      <c r="O21" s="28"/>
    </row>
    <row r="22" spans="1:15" ht="12.75">
      <c r="A22" s="24" t="s">
        <v>21</v>
      </c>
      <c r="B22" s="24" t="s">
        <v>829</v>
      </c>
      <c r="C22" s="24" t="s">
        <v>20</v>
      </c>
      <c r="D22" s="25">
        <v>1.5</v>
      </c>
      <c r="E22" s="26">
        <v>1390.005795</v>
      </c>
      <c r="F22" s="27">
        <f>ROUND((E22/VLOOKUP("net assets",A:E,5,0)*100),2)</f>
        <v>5.71</v>
      </c>
      <c r="M22" s="28"/>
      <c r="N22" s="28"/>
      <c r="O22" s="28"/>
    </row>
    <row r="23" spans="1:15" ht="12.75">
      <c r="A23" s="24" t="s">
        <v>118</v>
      </c>
      <c r="B23" s="24" t="s">
        <v>830</v>
      </c>
      <c r="C23" s="24" t="s">
        <v>105</v>
      </c>
      <c r="D23" s="25">
        <v>1.5</v>
      </c>
      <c r="E23" s="26">
        <v>1389.142614</v>
      </c>
      <c r="F23" s="27">
        <f>ROUND((E23/VLOOKUP("net assets",A:E,5,0)*100),2)</f>
        <v>5.71</v>
      </c>
      <c r="M23" s="28"/>
      <c r="N23" s="28"/>
      <c r="O23" s="28"/>
    </row>
    <row r="24" spans="1:15" ht="12.75">
      <c r="A24" s="24" t="s">
        <v>23</v>
      </c>
      <c r="B24" s="24" t="s">
        <v>831</v>
      </c>
      <c r="C24" s="24" t="s">
        <v>17</v>
      </c>
      <c r="D24" s="25">
        <v>1.5</v>
      </c>
      <c r="E24" s="26">
        <v>1388.0131230000002</v>
      </c>
      <c r="F24" s="27">
        <f>ROUND((E24/VLOOKUP("net assets",A:E,5,0)*100),2)</f>
        <v>5.71</v>
      </c>
      <c r="M24" s="28"/>
      <c r="N24" s="28"/>
      <c r="O24" s="28"/>
    </row>
    <row r="25" spans="1:15" ht="12.75">
      <c r="A25" s="24" t="s">
        <v>13</v>
      </c>
      <c r="B25" s="24" t="s">
        <v>832</v>
      </c>
      <c r="C25" s="24" t="s">
        <v>14</v>
      </c>
      <c r="D25" s="25">
        <v>1.5</v>
      </c>
      <c r="E25" s="26">
        <v>1387.5767775</v>
      </c>
      <c r="F25" s="27">
        <f>ROUND((E25/VLOOKUP("net assets",A:E,5,0)*100),2)</f>
        <v>5.7</v>
      </c>
      <c r="M25" s="28"/>
      <c r="N25" s="28"/>
      <c r="O25" s="28"/>
    </row>
    <row r="26" spans="1:15" ht="12.75">
      <c r="A26" s="24" t="s">
        <v>323</v>
      </c>
      <c r="B26" s="24" t="s">
        <v>833</v>
      </c>
      <c r="C26" s="24" t="s">
        <v>14</v>
      </c>
      <c r="D26" s="25">
        <v>1.5</v>
      </c>
      <c r="E26" s="26">
        <v>1381.591461</v>
      </c>
      <c r="F26" s="27">
        <f>ROUND((E26/VLOOKUP("net assets",A:E,5,0)*100),2)</f>
        <v>5.68</v>
      </c>
      <c r="M26" s="28"/>
      <c r="N26" s="28"/>
      <c r="O26" s="28"/>
    </row>
    <row r="27" spans="1:15" ht="12.75">
      <c r="A27" s="24" t="s">
        <v>36</v>
      </c>
      <c r="B27" s="24" t="s">
        <v>834</v>
      </c>
      <c r="C27" s="24" t="s">
        <v>17</v>
      </c>
      <c r="D27" s="25">
        <v>1</v>
      </c>
      <c r="E27" s="26">
        <v>930.1996059999999</v>
      </c>
      <c r="F27" s="27">
        <f>ROUND((E27/VLOOKUP("net assets",A:E,5,0)*100),2)</f>
        <v>3.82</v>
      </c>
      <c r="M27" s="28"/>
      <c r="N27" s="28"/>
      <c r="O27" s="28"/>
    </row>
    <row r="28" spans="1:15" ht="12.75">
      <c r="A28" s="24" t="s">
        <v>26</v>
      </c>
      <c r="B28" s="24" t="s">
        <v>835</v>
      </c>
      <c r="C28" s="24" t="s">
        <v>17</v>
      </c>
      <c r="D28" s="25">
        <v>1</v>
      </c>
      <c r="E28" s="26">
        <v>929.506483</v>
      </c>
      <c r="F28" s="27">
        <f>ROUND((E28/VLOOKUP("net assets",A:E,5,0)*100),2)</f>
        <v>3.82</v>
      </c>
      <c r="M28" s="28"/>
      <c r="N28" s="28"/>
      <c r="O28" s="28"/>
    </row>
    <row r="29" spans="1:15" ht="12.75">
      <c r="A29" s="24" t="s">
        <v>93</v>
      </c>
      <c r="B29" s="24" t="s">
        <v>836</v>
      </c>
      <c r="C29" s="24" t="s">
        <v>20</v>
      </c>
      <c r="D29" s="25">
        <v>1</v>
      </c>
      <c r="E29" s="26">
        <v>925.095757</v>
      </c>
      <c r="F29" s="27">
        <f>ROUND((E29/VLOOKUP("net assets",A:E,5,0)*100),2)</f>
        <v>3.8</v>
      </c>
      <c r="M29" s="28"/>
      <c r="N29" s="28"/>
      <c r="O29" s="28"/>
    </row>
    <row r="30" spans="1:15" ht="12.75">
      <c r="A30" s="24" t="s">
        <v>150</v>
      </c>
      <c r="B30" s="24" t="s">
        <v>837</v>
      </c>
      <c r="C30" s="24" t="s">
        <v>17</v>
      </c>
      <c r="D30" s="25">
        <v>1</v>
      </c>
      <c r="E30" s="26">
        <v>924.224715</v>
      </c>
      <c r="F30" s="27">
        <f>ROUND((E30/VLOOKUP("net assets",A:E,5,0)*100),2)</f>
        <v>3.8</v>
      </c>
      <c r="M30" s="28"/>
      <c r="N30" s="28"/>
      <c r="O30" s="28"/>
    </row>
    <row r="31" spans="1:15" ht="12.75">
      <c r="A31" s="24" t="s">
        <v>324</v>
      </c>
      <c r="B31" s="24" t="s">
        <v>838</v>
      </c>
      <c r="C31" s="24" t="s">
        <v>14</v>
      </c>
      <c r="D31" s="25">
        <v>0.2</v>
      </c>
      <c r="E31" s="26">
        <v>918.9195722</v>
      </c>
      <c r="F31" s="27">
        <f>ROUND((E31/VLOOKUP("net assets",A:E,5,0)*100),2)</f>
        <v>3.78</v>
      </c>
      <c r="M31" s="28"/>
      <c r="N31" s="28"/>
      <c r="O31" s="28"/>
    </row>
    <row r="32" spans="1:15" ht="12.75">
      <c r="A32" s="24" t="s">
        <v>25</v>
      </c>
      <c r="B32" s="24" t="s">
        <v>839</v>
      </c>
      <c r="C32" s="24" t="s">
        <v>14</v>
      </c>
      <c r="D32" s="25">
        <v>0.5</v>
      </c>
      <c r="E32" s="26">
        <v>469.93234700000005</v>
      </c>
      <c r="F32" s="27">
        <f>ROUND((E32/VLOOKUP("net assets",A:E,5,0)*100),2)</f>
        <v>1.93</v>
      </c>
      <c r="M32" s="28"/>
      <c r="N32" s="28"/>
      <c r="O32" s="28"/>
    </row>
    <row r="33" spans="1:15" ht="12.75">
      <c r="A33" s="24" t="s">
        <v>159</v>
      </c>
      <c r="B33" s="24" t="s">
        <v>840</v>
      </c>
      <c r="C33" s="24" t="s">
        <v>17</v>
      </c>
      <c r="D33" s="25">
        <v>0.5</v>
      </c>
      <c r="E33" s="26">
        <v>466.42883200000006</v>
      </c>
      <c r="F33" s="27">
        <f>ROUND((E33/VLOOKUP("net assets",A:E,5,0)*100),2)</f>
        <v>1.92</v>
      </c>
      <c r="M33" s="28"/>
      <c r="N33" s="28"/>
      <c r="O33" s="28"/>
    </row>
    <row r="34" spans="1:15" s="33" customFormat="1" ht="12.75">
      <c r="A34" s="29" t="s">
        <v>29</v>
      </c>
      <c r="B34" s="29"/>
      <c r="C34" s="29"/>
      <c r="D34" s="30"/>
      <c r="E34" s="31">
        <f>SUM(E19:E33)</f>
        <v>15287.6721092</v>
      </c>
      <c r="F34" s="32">
        <f>SUM(F19:F33)</f>
        <v>62.84</v>
      </c>
      <c r="M34" s="34"/>
      <c r="N34" s="34"/>
      <c r="O34" s="34"/>
    </row>
    <row r="35" spans="1:15" ht="12.75">
      <c r="A35" s="12" t="s">
        <v>178</v>
      </c>
      <c r="B35" s="12"/>
      <c r="C35" s="24"/>
      <c r="D35" s="25"/>
      <c r="E35" s="26"/>
      <c r="F35" s="27"/>
      <c r="M35" s="28"/>
      <c r="N35" s="28"/>
      <c r="O35" s="28"/>
    </row>
    <row r="36" spans="1:15" ht="12.75">
      <c r="A36" s="12" t="s">
        <v>179</v>
      </c>
      <c r="B36" s="12"/>
      <c r="C36" s="12" t="s">
        <v>442</v>
      </c>
      <c r="D36" s="25"/>
      <c r="E36" s="26"/>
      <c r="F36" s="27"/>
      <c r="M36" s="28"/>
      <c r="N36" s="28"/>
      <c r="O36" s="28"/>
    </row>
    <row r="37" spans="1:15" ht="12.75">
      <c r="A37" s="24" t="s">
        <v>450</v>
      </c>
      <c r="B37" s="24"/>
      <c r="C37" s="24" t="s">
        <v>449</v>
      </c>
      <c r="D37" s="25">
        <v>4000</v>
      </c>
      <c r="E37" s="26">
        <v>400</v>
      </c>
      <c r="F37" s="27">
        <f>ROUND((E37/VLOOKUP("net assets",A:E,5,0)*100),2)</f>
        <v>1.64</v>
      </c>
      <c r="M37" s="28"/>
      <c r="N37" s="28"/>
      <c r="O37" s="28"/>
    </row>
    <row r="38" spans="1:15" s="33" customFormat="1" ht="12.75">
      <c r="A38" s="29" t="s">
        <v>29</v>
      </c>
      <c r="B38" s="29"/>
      <c r="C38" s="29"/>
      <c r="D38" s="30"/>
      <c r="E38" s="31">
        <f>SUM(E36:E37)</f>
        <v>400</v>
      </c>
      <c r="F38" s="32">
        <f>SUM(F36:F37)</f>
        <v>1.64</v>
      </c>
      <c r="M38" s="34"/>
      <c r="N38" s="34"/>
      <c r="O38" s="34"/>
    </row>
    <row r="39" spans="1:15" ht="12.75">
      <c r="A39" s="24" t="s">
        <v>456</v>
      </c>
      <c r="B39" s="24"/>
      <c r="C39" s="24"/>
      <c r="D39" s="25"/>
      <c r="E39" s="26">
        <v>2738.2012285</v>
      </c>
      <c r="F39" s="27">
        <f>ROUND((E39/VLOOKUP("net assets",A:E,5,0)*100),2)</f>
        <v>11.25</v>
      </c>
      <c r="M39" s="28"/>
      <c r="N39" s="28"/>
      <c r="O39" s="28"/>
    </row>
    <row r="40" spans="1:15" s="33" customFormat="1" ht="12.75">
      <c r="A40" s="29" t="s">
        <v>29</v>
      </c>
      <c r="B40" s="29"/>
      <c r="C40" s="29"/>
      <c r="D40" s="30"/>
      <c r="E40" s="31">
        <f>SUM(E39:E39)</f>
        <v>2738.2012285</v>
      </c>
      <c r="F40" s="32">
        <f>SUM(F39:F39)</f>
        <v>11.25</v>
      </c>
      <c r="M40" s="34"/>
      <c r="N40" s="34"/>
      <c r="O40" s="34"/>
    </row>
    <row r="41" spans="1:6" s="38" customFormat="1" ht="12.75">
      <c r="A41" s="24" t="s">
        <v>457</v>
      </c>
      <c r="B41" s="24"/>
      <c r="C41" s="24"/>
      <c r="D41" s="35"/>
      <c r="E41" s="36">
        <v>232.05748263899804</v>
      </c>
      <c r="F41" s="37">
        <v>0.97</v>
      </c>
    </row>
    <row r="42" spans="1:6" s="33" customFormat="1" ht="12.75">
      <c r="A42" s="29" t="s">
        <v>32</v>
      </c>
      <c r="B42" s="29"/>
      <c r="C42" s="29"/>
      <c r="D42" s="39"/>
      <c r="E42" s="40">
        <v>24328.7889889</v>
      </c>
      <c r="F42" s="41">
        <v>100</v>
      </c>
    </row>
    <row r="43" ht="12.75">
      <c r="A4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O4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4.140625" style="7" bestFit="1" customWidth="1"/>
    <col min="2" max="2" width="23.00390625" style="7" customWidth="1"/>
    <col min="3" max="3" width="14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326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327</v>
      </c>
      <c r="B8" s="24" t="s">
        <v>841</v>
      </c>
      <c r="C8" s="24" t="s">
        <v>439</v>
      </c>
      <c r="D8" s="25">
        <v>0.3</v>
      </c>
      <c r="E8" s="26">
        <v>3101.7010794</v>
      </c>
      <c r="F8" s="27">
        <f>ROUND((E8/VLOOKUP("net assets",A:E,5,0)*100),2)</f>
        <v>7.47</v>
      </c>
      <c r="M8" s="28"/>
      <c r="N8" s="28"/>
      <c r="O8" s="28"/>
    </row>
    <row r="9" spans="1:15" s="33" customFormat="1" ht="12.75">
      <c r="A9" s="29" t="s">
        <v>29</v>
      </c>
      <c r="B9" s="29"/>
      <c r="C9" s="29"/>
      <c r="D9" s="30"/>
      <c r="E9" s="31">
        <f>SUM(E7:E8)</f>
        <v>3101.7010794</v>
      </c>
      <c r="F9" s="32">
        <f>SUM(F7:F8)</f>
        <v>7.47</v>
      </c>
      <c r="M9" s="34"/>
      <c r="N9" s="34"/>
      <c r="O9" s="34"/>
    </row>
    <row r="10" spans="1:15" ht="12.75">
      <c r="A10" s="12" t="s">
        <v>70</v>
      </c>
      <c r="B10" s="12"/>
      <c r="C10" s="24"/>
      <c r="D10" s="25"/>
      <c r="E10" s="26"/>
      <c r="F10" s="27"/>
      <c r="M10" s="28"/>
      <c r="N10" s="28"/>
      <c r="O10" s="28"/>
    </row>
    <row r="11" spans="1:15" ht="12.75">
      <c r="A11" s="24" t="s">
        <v>464</v>
      </c>
      <c r="B11" s="24" t="s">
        <v>611</v>
      </c>
      <c r="C11" s="24" t="s">
        <v>69</v>
      </c>
      <c r="D11" s="25">
        <v>0.25</v>
      </c>
      <c r="E11" s="26">
        <v>2499.9665</v>
      </c>
      <c r="F11" s="27">
        <f>ROUND((E11/VLOOKUP("net assets",A:E,5,0)*100),2)</f>
        <v>6.02</v>
      </c>
      <c r="M11" s="28"/>
      <c r="N11" s="28"/>
      <c r="O11" s="28"/>
    </row>
    <row r="12" spans="1:15" ht="12.75">
      <c r="A12" s="24" t="s">
        <v>463</v>
      </c>
      <c r="B12" s="24" t="s">
        <v>610</v>
      </c>
      <c r="C12" s="24" t="s">
        <v>66</v>
      </c>
      <c r="D12" s="25">
        <v>0.2</v>
      </c>
      <c r="E12" s="26">
        <v>2002.0104112000001</v>
      </c>
      <c r="F12" s="27">
        <f>ROUND((E12/VLOOKUP("net assets",A:E,5,0)*100),2)</f>
        <v>4.82</v>
      </c>
      <c r="M12" s="28"/>
      <c r="N12" s="28"/>
      <c r="O12" s="28"/>
    </row>
    <row r="13" spans="1:15" ht="12.75">
      <c r="A13" s="24" t="s">
        <v>474</v>
      </c>
      <c r="B13" s="24" t="s">
        <v>842</v>
      </c>
      <c r="C13" s="24" t="s">
        <v>295</v>
      </c>
      <c r="D13" s="25">
        <v>0.15</v>
      </c>
      <c r="E13" s="26">
        <v>1827.5507710499999</v>
      </c>
      <c r="F13" s="27">
        <f>ROUND((E13/VLOOKUP("net assets",A:E,5,0)*100),2)</f>
        <v>4.4</v>
      </c>
      <c r="M13" s="28"/>
      <c r="N13" s="28"/>
      <c r="O13" s="28"/>
    </row>
    <row r="14" spans="1:15" s="33" customFormat="1" ht="12.75">
      <c r="A14" s="29" t="s">
        <v>29</v>
      </c>
      <c r="B14" s="29"/>
      <c r="C14" s="29"/>
      <c r="D14" s="30"/>
      <c r="E14" s="31">
        <f>SUM(E10:E13)</f>
        <v>6329.52768225</v>
      </c>
      <c r="F14" s="32">
        <f>SUM(F10:F13)</f>
        <v>15.24</v>
      </c>
      <c r="M14" s="34"/>
      <c r="N14" s="34"/>
      <c r="O14" s="34"/>
    </row>
    <row r="15" spans="1:15" ht="12.75">
      <c r="A15" s="12" t="s">
        <v>272</v>
      </c>
      <c r="B15" s="12"/>
      <c r="C15" s="24"/>
      <c r="D15" s="25"/>
      <c r="E15" s="26"/>
      <c r="F15" s="27"/>
      <c r="M15" s="28"/>
      <c r="N15" s="28"/>
      <c r="O15" s="28"/>
    </row>
    <row r="16" spans="1:15" ht="12.75">
      <c r="A16" s="24" t="s">
        <v>273</v>
      </c>
      <c r="B16" s="24" t="s">
        <v>776</v>
      </c>
      <c r="C16" s="24" t="s">
        <v>274</v>
      </c>
      <c r="D16" s="25">
        <v>0.001</v>
      </c>
      <c r="E16" s="26">
        <v>1.5561061999999999</v>
      </c>
      <c r="F16" s="27" t="s">
        <v>491</v>
      </c>
      <c r="M16" s="28"/>
      <c r="N16" s="28"/>
      <c r="O16" s="28"/>
    </row>
    <row r="17" spans="1:15" s="33" customFormat="1" ht="12.75">
      <c r="A17" s="29" t="s">
        <v>29</v>
      </c>
      <c r="B17" s="29"/>
      <c r="C17" s="29"/>
      <c r="D17" s="30"/>
      <c r="E17" s="31">
        <f>SUM(E15:E16)</f>
        <v>1.5561061999999999</v>
      </c>
      <c r="F17" s="32" t="s">
        <v>491</v>
      </c>
      <c r="M17" s="34"/>
      <c r="N17" s="34"/>
      <c r="O17" s="34"/>
    </row>
    <row r="18" spans="1:15" ht="12.75">
      <c r="A18" s="12" t="s">
        <v>11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12" t="s">
        <v>488</v>
      </c>
      <c r="B19" s="12"/>
      <c r="C19" s="24"/>
      <c r="D19" s="25"/>
      <c r="E19" s="26"/>
      <c r="F19" s="27"/>
      <c r="M19" s="28"/>
      <c r="N19" s="28"/>
      <c r="O19" s="28"/>
    </row>
    <row r="20" spans="1:15" ht="12.75">
      <c r="A20" s="24" t="s">
        <v>169</v>
      </c>
      <c r="B20" s="24" t="s">
        <v>843</v>
      </c>
      <c r="C20" s="24" t="s">
        <v>17</v>
      </c>
      <c r="D20" s="25">
        <v>0.5</v>
      </c>
      <c r="E20" s="26">
        <v>2449.511814</v>
      </c>
      <c r="F20" s="27">
        <f>ROUND((E20/VLOOKUP("net assets",A:E,5,0)*100),2)</f>
        <v>5.9</v>
      </c>
      <c r="M20" s="28"/>
      <c r="N20" s="28"/>
      <c r="O20" s="28"/>
    </row>
    <row r="21" spans="1:15" ht="12.75">
      <c r="A21" s="24" t="s">
        <v>170</v>
      </c>
      <c r="B21" s="24" t="s">
        <v>684</v>
      </c>
      <c r="C21" s="24" t="s">
        <v>20</v>
      </c>
      <c r="D21" s="25">
        <v>0.5</v>
      </c>
      <c r="E21" s="26">
        <v>2440.8888915</v>
      </c>
      <c r="F21" s="27">
        <f>ROUND((E21/VLOOKUP("net assets",A:E,5,0)*100),2)</f>
        <v>5.88</v>
      </c>
      <c r="M21" s="28"/>
      <c r="N21" s="28"/>
      <c r="O21" s="28"/>
    </row>
    <row r="22" spans="1:15" ht="12.75">
      <c r="A22" s="24" t="s">
        <v>148</v>
      </c>
      <c r="B22" s="24" t="s">
        <v>844</v>
      </c>
      <c r="C22" s="24" t="s">
        <v>20</v>
      </c>
      <c r="D22" s="25">
        <v>0.5</v>
      </c>
      <c r="E22" s="26">
        <v>2406.9261444999997</v>
      </c>
      <c r="F22" s="27">
        <f>ROUND((E22/VLOOKUP("net assets",A:E,5,0)*100),2)</f>
        <v>5.8</v>
      </c>
      <c r="M22" s="28"/>
      <c r="N22" s="28"/>
      <c r="O22" s="28"/>
    </row>
    <row r="23" spans="1:15" ht="12.75">
      <c r="A23" s="24" t="s">
        <v>173</v>
      </c>
      <c r="B23" s="24" t="s">
        <v>693</v>
      </c>
      <c r="C23" s="24" t="s">
        <v>20</v>
      </c>
      <c r="D23" s="25">
        <v>0.3</v>
      </c>
      <c r="E23" s="26">
        <v>1476.8324652000001</v>
      </c>
      <c r="F23" s="27">
        <f>ROUND((E23/VLOOKUP("net assets",A:E,5,0)*100),2)</f>
        <v>3.56</v>
      </c>
      <c r="M23" s="28"/>
      <c r="N23" s="28"/>
      <c r="O23" s="28"/>
    </row>
    <row r="24" spans="1:15" ht="12.75">
      <c r="A24" s="24" t="s">
        <v>134</v>
      </c>
      <c r="B24" s="24" t="s">
        <v>644</v>
      </c>
      <c r="C24" s="24" t="s">
        <v>17</v>
      </c>
      <c r="D24" s="25">
        <v>0.3</v>
      </c>
      <c r="E24" s="26">
        <v>1476.6097103999998</v>
      </c>
      <c r="F24" s="27">
        <f>ROUND((E24/VLOOKUP("net assets",A:E,5,0)*100),2)</f>
        <v>3.56</v>
      </c>
      <c r="M24" s="28"/>
      <c r="N24" s="28"/>
      <c r="O24" s="28"/>
    </row>
    <row r="25" spans="1:15" ht="12.75">
      <c r="A25" s="24" t="s">
        <v>102</v>
      </c>
      <c r="B25" s="24" t="s">
        <v>845</v>
      </c>
      <c r="C25" s="24" t="s">
        <v>20</v>
      </c>
      <c r="D25" s="25">
        <v>0.3</v>
      </c>
      <c r="E25" s="26">
        <v>1472.1949968000001</v>
      </c>
      <c r="F25" s="27">
        <f>ROUND((E25/VLOOKUP("net assets",A:E,5,0)*100),2)</f>
        <v>3.55</v>
      </c>
      <c r="M25" s="28"/>
      <c r="N25" s="28"/>
      <c r="O25" s="28"/>
    </row>
    <row r="26" spans="1:15" ht="12.75">
      <c r="A26" s="24" t="s">
        <v>138</v>
      </c>
      <c r="B26" s="24" t="s">
        <v>782</v>
      </c>
      <c r="C26" s="24" t="s">
        <v>17</v>
      </c>
      <c r="D26" s="25">
        <v>0.3</v>
      </c>
      <c r="E26" s="26">
        <v>1470.2444619</v>
      </c>
      <c r="F26" s="27">
        <f>ROUND((E26/VLOOKUP("net assets",A:E,5,0)*100),2)</f>
        <v>3.54</v>
      </c>
      <c r="M26" s="28"/>
      <c r="N26" s="28"/>
      <c r="O26" s="28"/>
    </row>
    <row r="27" spans="1:15" ht="12.75">
      <c r="A27" s="24" t="s">
        <v>139</v>
      </c>
      <c r="B27" s="24" t="s">
        <v>846</v>
      </c>
      <c r="C27" s="24" t="s">
        <v>20</v>
      </c>
      <c r="D27" s="25">
        <v>0.3</v>
      </c>
      <c r="E27" s="26">
        <v>1469.9919198</v>
      </c>
      <c r="F27" s="27">
        <f>ROUND((E27/VLOOKUP("net assets",A:E,5,0)*100),2)</f>
        <v>3.54</v>
      </c>
      <c r="M27" s="28"/>
      <c r="N27" s="28"/>
      <c r="O27" s="28"/>
    </row>
    <row r="28" spans="1:15" ht="12.75">
      <c r="A28" s="24" t="s">
        <v>135</v>
      </c>
      <c r="B28" s="24" t="s">
        <v>847</v>
      </c>
      <c r="C28" s="24" t="s">
        <v>20</v>
      </c>
      <c r="D28" s="25">
        <v>0.3</v>
      </c>
      <c r="E28" s="26">
        <v>1460.8714896000001</v>
      </c>
      <c r="F28" s="27">
        <f>ROUND((E28/VLOOKUP("net assets",A:E,5,0)*100),2)</f>
        <v>3.52</v>
      </c>
      <c r="M28" s="28"/>
      <c r="N28" s="28"/>
      <c r="O28" s="28"/>
    </row>
    <row r="29" spans="1:15" ht="12.75">
      <c r="A29" s="24" t="s">
        <v>103</v>
      </c>
      <c r="B29" s="24" t="s">
        <v>848</v>
      </c>
      <c r="C29" s="24" t="s">
        <v>17</v>
      </c>
      <c r="D29" s="25">
        <v>0.3</v>
      </c>
      <c r="E29" s="26">
        <v>1451.5780524000002</v>
      </c>
      <c r="F29" s="27">
        <f>ROUND((E29/VLOOKUP("net assets",A:E,5,0)*100),2)</f>
        <v>3.5</v>
      </c>
      <c r="M29" s="28"/>
      <c r="N29" s="28"/>
      <c r="O29" s="28"/>
    </row>
    <row r="30" spans="1:15" ht="12.75">
      <c r="A30" s="24" t="s">
        <v>103</v>
      </c>
      <c r="B30" s="24" t="s">
        <v>588</v>
      </c>
      <c r="C30" s="24" t="s">
        <v>17</v>
      </c>
      <c r="D30" s="25">
        <v>0.224</v>
      </c>
      <c r="E30" s="26">
        <v>1043.85839488</v>
      </c>
      <c r="F30" s="27">
        <f>ROUND((E30/VLOOKUP("net assets",A:E,5,0)*100),2)</f>
        <v>2.51</v>
      </c>
      <c r="M30" s="28"/>
      <c r="N30" s="28"/>
      <c r="O30" s="28"/>
    </row>
    <row r="31" spans="1:15" ht="12.75">
      <c r="A31" s="24" t="s">
        <v>158</v>
      </c>
      <c r="B31" s="24" t="s">
        <v>660</v>
      </c>
      <c r="C31" s="24" t="s">
        <v>17</v>
      </c>
      <c r="D31" s="25">
        <v>0.2</v>
      </c>
      <c r="E31" s="26">
        <v>995.1356431999999</v>
      </c>
      <c r="F31" s="27">
        <f>ROUND((E31/VLOOKUP("net assets",A:E,5,0)*100),2)</f>
        <v>2.4</v>
      </c>
      <c r="M31" s="28"/>
      <c r="N31" s="28"/>
      <c r="O31" s="28"/>
    </row>
    <row r="32" spans="1:15" ht="12.75">
      <c r="A32" s="24" t="s">
        <v>494</v>
      </c>
      <c r="B32" s="24" t="s">
        <v>615</v>
      </c>
      <c r="C32" s="24" t="s">
        <v>17</v>
      </c>
      <c r="D32" s="25">
        <v>0.2</v>
      </c>
      <c r="E32" s="26">
        <v>982.9851492</v>
      </c>
      <c r="F32" s="27">
        <f>ROUND((E32/VLOOKUP("net assets",A:E,5,0)*100),2)</f>
        <v>2.37</v>
      </c>
      <c r="M32" s="28"/>
      <c r="N32" s="28"/>
      <c r="O32" s="28"/>
    </row>
    <row r="33" spans="1:15" ht="12.75">
      <c r="A33" s="24" t="s">
        <v>329</v>
      </c>
      <c r="B33" s="24" t="s">
        <v>849</v>
      </c>
      <c r="C33" s="24" t="s">
        <v>17</v>
      </c>
      <c r="D33" s="25">
        <v>0.2</v>
      </c>
      <c r="E33" s="26">
        <v>981.7068862000001</v>
      </c>
      <c r="F33" s="27">
        <f>ROUND((E33/VLOOKUP("net assets",A:E,5,0)*100),2)</f>
        <v>2.36</v>
      </c>
      <c r="M33" s="28"/>
      <c r="N33" s="28"/>
      <c r="O33" s="28"/>
    </row>
    <row r="34" spans="1:15" ht="12.75">
      <c r="A34" s="24" t="s">
        <v>330</v>
      </c>
      <c r="B34" s="24" t="s">
        <v>850</v>
      </c>
      <c r="C34" s="24" t="s">
        <v>17</v>
      </c>
      <c r="D34" s="25">
        <v>0.2</v>
      </c>
      <c r="E34" s="26">
        <v>981.062659</v>
      </c>
      <c r="F34" s="27">
        <f>ROUND((E34/VLOOKUP("net assets",A:E,5,0)*100),2)</f>
        <v>2.36</v>
      </c>
      <c r="M34" s="28"/>
      <c r="N34" s="28"/>
      <c r="O34" s="28"/>
    </row>
    <row r="35" spans="1:15" ht="12.75">
      <c r="A35" s="24" t="s">
        <v>141</v>
      </c>
      <c r="B35" s="24" t="s">
        <v>786</v>
      </c>
      <c r="C35" s="24" t="s">
        <v>105</v>
      </c>
      <c r="D35" s="25">
        <v>0.2</v>
      </c>
      <c r="E35" s="26">
        <v>980.9097554000001</v>
      </c>
      <c r="F35" s="27">
        <f>ROUND((E35/VLOOKUP("net assets",A:E,5,0)*100),2)</f>
        <v>2.36</v>
      </c>
      <c r="M35" s="28"/>
      <c r="N35" s="28"/>
      <c r="O35" s="28"/>
    </row>
    <row r="36" spans="1:15" ht="12.75">
      <c r="A36" s="24" t="s">
        <v>173</v>
      </c>
      <c r="B36" s="24" t="s">
        <v>851</v>
      </c>
      <c r="C36" s="24" t="s">
        <v>20</v>
      </c>
      <c r="D36" s="25">
        <v>0.2</v>
      </c>
      <c r="E36" s="26">
        <v>978.2580038</v>
      </c>
      <c r="F36" s="27">
        <f>ROUND((E36/VLOOKUP("net assets",A:E,5,0)*100),2)</f>
        <v>2.36</v>
      </c>
      <c r="M36" s="28"/>
      <c r="N36" s="28"/>
      <c r="O36" s="28"/>
    </row>
    <row r="37" spans="1:15" ht="12.75">
      <c r="A37" s="24" t="s">
        <v>330</v>
      </c>
      <c r="B37" s="24" t="s">
        <v>852</v>
      </c>
      <c r="C37" s="24" t="s">
        <v>17</v>
      </c>
      <c r="D37" s="25">
        <v>0.2</v>
      </c>
      <c r="E37" s="26">
        <v>968.9317194</v>
      </c>
      <c r="F37" s="27">
        <f>ROUND((E37/VLOOKUP("net assets",A:E,5,0)*100),2)</f>
        <v>2.33</v>
      </c>
      <c r="M37" s="28"/>
      <c r="N37" s="28"/>
      <c r="O37" s="28"/>
    </row>
    <row r="38" spans="1:15" ht="12.75">
      <c r="A38" s="24" t="s">
        <v>330</v>
      </c>
      <c r="B38" s="24" t="s">
        <v>853</v>
      </c>
      <c r="C38" s="24" t="s">
        <v>17</v>
      </c>
      <c r="D38" s="25">
        <v>0.2</v>
      </c>
      <c r="E38" s="26">
        <v>963.5724524</v>
      </c>
      <c r="F38" s="27">
        <f>ROUND((E38/VLOOKUP("net assets",A:E,5,0)*100),2)</f>
        <v>2.32</v>
      </c>
      <c r="M38" s="28"/>
      <c r="N38" s="28"/>
      <c r="O38" s="28"/>
    </row>
    <row r="39" spans="1:15" ht="12.75">
      <c r="A39" s="24" t="s">
        <v>331</v>
      </c>
      <c r="B39" s="24" t="s">
        <v>854</v>
      </c>
      <c r="C39" s="24" t="s">
        <v>17</v>
      </c>
      <c r="D39" s="25">
        <v>0.2</v>
      </c>
      <c r="E39" s="26">
        <v>958.1690308</v>
      </c>
      <c r="F39" s="27">
        <f>ROUND((E39/VLOOKUP("net assets",A:E,5,0)*100),2)</f>
        <v>2.31</v>
      </c>
      <c r="M39" s="28"/>
      <c r="N39" s="28"/>
      <c r="O39" s="28"/>
    </row>
    <row r="40" spans="1:15" ht="12.75">
      <c r="A40" s="24" t="s">
        <v>142</v>
      </c>
      <c r="B40" s="24" t="s">
        <v>627</v>
      </c>
      <c r="C40" s="24" t="s">
        <v>17</v>
      </c>
      <c r="D40" s="25">
        <v>0.2</v>
      </c>
      <c r="E40" s="26">
        <v>930.374352</v>
      </c>
      <c r="F40" s="27">
        <f>ROUND((E40/VLOOKUP("net assets",A:E,5,0)*100),2)</f>
        <v>2.24</v>
      </c>
      <c r="M40" s="28"/>
      <c r="N40" s="28"/>
      <c r="O40" s="28"/>
    </row>
    <row r="41" spans="1:15" ht="12.75">
      <c r="A41" s="24" t="s">
        <v>143</v>
      </c>
      <c r="B41" s="24" t="s">
        <v>628</v>
      </c>
      <c r="C41" s="24" t="s">
        <v>17</v>
      </c>
      <c r="D41" s="25">
        <v>0.2</v>
      </c>
      <c r="E41" s="26">
        <v>930.374352</v>
      </c>
      <c r="F41" s="27">
        <f>ROUND((E41/VLOOKUP("net assets",A:E,5,0)*100),2)</f>
        <v>2.24</v>
      </c>
      <c r="M41" s="28"/>
      <c r="N41" s="28"/>
      <c r="O41" s="28"/>
    </row>
    <row r="42" spans="1:15" ht="12.75">
      <c r="A42" s="24" t="s">
        <v>136</v>
      </c>
      <c r="B42" s="24" t="s">
        <v>629</v>
      </c>
      <c r="C42" s="24" t="s">
        <v>20</v>
      </c>
      <c r="D42" s="25">
        <v>0.2</v>
      </c>
      <c r="E42" s="26">
        <v>921.6332006</v>
      </c>
      <c r="F42" s="27">
        <f>ROUND((E42/VLOOKUP("net assets",A:E,5,0)*100),2)</f>
        <v>2.22</v>
      </c>
      <c r="M42" s="28"/>
      <c r="N42" s="28"/>
      <c r="O42" s="28"/>
    </row>
    <row r="43" spans="1:15" s="33" customFormat="1" ht="12.75">
      <c r="A43" s="29" t="s">
        <v>29</v>
      </c>
      <c r="B43" s="29"/>
      <c r="C43" s="29"/>
      <c r="D43" s="30"/>
      <c r="E43" s="31">
        <f>SUM(E19:E42)</f>
        <v>30192.62154498</v>
      </c>
      <c r="F43" s="32">
        <f>SUM(F19:F42)</f>
        <v>72.72999999999998</v>
      </c>
      <c r="M43" s="34"/>
      <c r="N43" s="34"/>
      <c r="O43" s="34"/>
    </row>
    <row r="44" spans="1:15" ht="12.75">
      <c r="A44" s="24" t="s">
        <v>30</v>
      </c>
      <c r="B44" s="24"/>
      <c r="C44" s="24"/>
      <c r="D44" s="25"/>
      <c r="E44" s="26">
        <v>1474.0316831999999</v>
      </c>
      <c r="F44" s="27">
        <v>3.5499599247884586</v>
      </c>
      <c r="M44" s="28"/>
      <c r="N44" s="28"/>
      <c r="O44" s="28"/>
    </row>
    <row r="45" spans="1:15" s="33" customFormat="1" ht="12.75">
      <c r="A45" s="29" t="s">
        <v>29</v>
      </c>
      <c r="B45" s="29"/>
      <c r="C45" s="29"/>
      <c r="D45" s="30"/>
      <c r="E45" s="31">
        <f>SUM(E44:E44)</f>
        <v>1474.0316831999999</v>
      </c>
      <c r="F45" s="32">
        <f>SUM(F44:F44)</f>
        <v>3.5499599247884586</v>
      </c>
      <c r="M45" s="34"/>
      <c r="N45" s="34"/>
      <c r="O45" s="34"/>
    </row>
    <row r="46" spans="1:6" s="38" customFormat="1" ht="12.75">
      <c r="A46" s="24" t="s">
        <v>31</v>
      </c>
      <c r="B46" s="24"/>
      <c r="C46" s="24"/>
      <c r="D46" s="35"/>
      <c r="E46" s="36">
        <v>423.06</v>
      </c>
      <c r="F46" s="37">
        <v>1.01</v>
      </c>
    </row>
    <row r="47" spans="1:6" s="33" customFormat="1" ht="12.75">
      <c r="A47" s="29" t="s">
        <v>32</v>
      </c>
      <c r="B47" s="29"/>
      <c r="C47" s="29"/>
      <c r="D47" s="39"/>
      <c r="E47" s="40">
        <v>41522.4879837999</v>
      </c>
      <c r="F47" s="41">
        <v>100</v>
      </c>
    </row>
    <row r="48" ht="12.75">
      <c r="A48" s="7" t="s">
        <v>1032</v>
      </c>
    </row>
    <row r="49" ht="12.75">
      <c r="A49" s="7" t="s">
        <v>492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N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6.00390625" style="7" bestFit="1" customWidth="1"/>
    <col min="2" max="2" width="16.00390625" style="7" customWidth="1"/>
    <col min="3" max="3" width="9.140625" style="7" bestFit="1" customWidth="1"/>
    <col min="4" max="4" width="13.7109375" style="7" bestFit="1" customWidth="1"/>
    <col min="5" max="5" width="7.140625" style="7" bestFit="1" customWidth="1"/>
    <col min="6" max="16384" width="9.140625" style="7" customWidth="1"/>
  </cols>
  <sheetData>
    <row r="1" spans="1:7" ht="12.75">
      <c r="A1" s="3" t="s">
        <v>2</v>
      </c>
      <c r="B1" s="46"/>
      <c r="C1" s="5"/>
      <c r="D1" s="4"/>
      <c r="E1" s="6"/>
      <c r="G1" s="57"/>
    </row>
    <row r="2" spans="1:5" ht="12.75">
      <c r="A2" s="8" t="s">
        <v>333</v>
      </c>
      <c r="B2" s="47"/>
      <c r="C2" s="10"/>
      <c r="D2" s="9"/>
      <c r="E2" s="11"/>
    </row>
    <row r="3" spans="1:5" ht="12.75">
      <c r="A3" s="8" t="s">
        <v>4</v>
      </c>
      <c r="B3" s="47"/>
      <c r="C3" s="10"/>
      <c r="D3" s="9"/>
      <c r="E3" s="11"/>
    </row>
    <row r="4" spans="1:5" ht="12.75">
      <c r="A4" s="12" t="s">
        <v>5</v>
      </c>
      <c r="B4" s="48"/>
      <c r="C4" s="14"/>
      <c r="D4" s="13"/>
      <c r="E4" s="15"/>
    </row>
    <row r="5" spans="1:5" ht="38.25">
      <c r="A5" s="16" t="s">
        <v>6</v>
      </c>
      <c r="B5" s="16" t="s">
        <v>438</v>
      </c>
      <c r="C5" s="17" t="s">
        <v>8</v>
      </c>
      <c r="D5" s="18" t="s">
        <v>9</v>
      </c>
      <c r="E5" s="19" t="s">
        <v>10</v>
      </c>
    </row>
    <row r="6" spans="1:5" ht="12.75">
      <c r="A6" s="20" t="s">
        <v>334</v>
      </c>
      <c r="B6" s="20"/>
      <c r="C6" s="21"/>
      <c r="D6" s="22"/>
      <c r="E6" s="23"/>
    </row>
    <row r="7" spans="1:14" ht="12.75">
      <c r="A7" s="24" t="s">
        <v>335</v>
      </c>
      <c r="B7" s="24" t="s">
        <v>855</v>
      </c>
      <c r="C7" s="25">
        <v>21.717805000000002</v>
      </c>
      <c r="D7" s="26">
        <v>1299.51034458997</v>
      </c>
      <c r="E7" s="27">
        <v>108.31508658726239</v>
      </c>
      <c r="L7" s="28"/>
      <c r="M7" s="28"/>
      <c r="N7" s="28"/>
    </row>
    <row r="8" spans="1:14" s="33" customFormat="1" ht="12.75">
      <c r="A8" s="29" t="s">
        <v>29</v>
      </c>
      <c r="B8" s="29"/>
      <c r="C8" s="30"/>
      <c r="D8" s="31">
        <f>SUM(D6:D7)</f>
        <v>1299.51034458997</v>
      </c>
      <c r="E8" s="32">
        <f>SUM(E6:E7)</f>
        <v>108.31508658726239</v>
      </c>
      <c r="L8" s="34"/>
      <c r="M8" s="34"/>
      <c r="N8" s="34"/>
    </row>
    <row r="9" spans="1:5" s="38" customFormat="1" ht="12.75">
      <c r="A9" s="24" t="s">
        <v>451</v>
      </c>
      <c r="B9" s="24"/>
      <c r="C9" s="42"/>
      <c r="D9" s="43">
        <v>-99.76025848996997</v>
      </c>
      <c r="E9" s="44">
        <v>-8.315086587262385</v>
      </c>
    </row>
    <row r="10" spans="1:5" s="33" customFormat="1" ht="12.75">
      <c r="A10" s="29" t="s">
        <v>32</v>
      </c>
      <c r="B10" s="29"/>
      <c r="C10" s="39"/>
      <c r="D10" s="40">
        <v>1199.7500861</v>
      </c>
      <c r="E10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7" bestFit="1" customWidth="1"/>
    <col min="2" max="2" width="21.71093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338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91</v>
      </c>
      <c r="B8" s="24" t="s">
        <v>856</v>
      </c>
      <c r="C8" s="24" t="s">
        <v>14</v>
      </c>
      <c r="D8" s="25">
        <v>2</v>
      </c>
      <c r="E8" s="26">
        <v>1928.8956219999998</v>
      </c>
      <c r="F8" s="27">
        <f>ROUND((E8/VLOOKUP("net assets",A:E,5,0)*100),2)</f>
        <v>10.54</v>
      </c>
      <c r="M8" s="28"/>
      <c r="N8" s="28"/>
      <c r="O8" s="28"/>
    </row>
    <row r="9" spans="1:15" ht="12.75">
      <c r="A9" s="24" t="s">
        <v>22</v>
      </c>
      <c r="B9" s="24" t="s">
        <v>501</v>
      </c>
      <c r="C9" s="24" t="s">
        <v>20</v>
      </c>
      <c r="D9" s="25">
        <v>2</v>
      </c>
      <c r="E9" s="26">
        <v>1924.662354</v>
      </c>
      <c r="F9" s="27">
        <f>ROUND((E9/VLOOKUP("net assets",A:E,5,0)*100),2)</f>
        <v>10.52</v>
      </c>
      <c r="M9" s="28"/>
      <c r="N9" s="28"/>
      <c r="O9" s="28"/>
    </row>
    <row r="10" spans="1:15" ht="12.75">
      <c r="A10" s="24" t="s">
        <v>25</v>
      </c>
      <c r="B10" s="24" t="s">
        <v>508</v>
      </c>
      <c r="C10" s="24" t="s">
        <v>14</v>
      </c>
      <c r="D10" s="25">
        <v>1.5</v>
      </c>
      <c r="E10" s="26">
        <v>1448.008941</v>
      </c>
      <c r="F10" s="27">
        <f>ROUND((E10/VLOOKUP("net assets",A:E,5,0)*100),2)</f>
        <v>7.91</v>
      </c>
      <c r="M10" s="28"/>
      <c r="N10" s="28"/>
      <c r="O10" s="28"/>
    </row>
    <row r="11" spans="1:15" ht="12.75">
      <c r="A11" s="24" t="s">
        <v>16</v>
      </c>
      <c r="B11" s="24" t="s">
        <v>857</v>
      </c>
      <c r="C11" s="24" t="s">
        <v>17</v>
      </c>
      <c r="D11" s="25">
        <v>1</v>
      </c>
      <c r="E11" s="26">
        <v>963.8208070000001</v>
      </c>
      <c r="F11" s="27">
        <f>ROUND((E11/VLOOKUP("net assets",A:E,5,0)*100),2)</f>
        <v>5.27</v>
      </c>
      <c r="M11" s="28"/>
      <c r="N11" s="28"/>
      <c r="O11" s="28"/>
    </row>
    <row r="12" spans="1:15" ht="12.75">
      <c r="A12" s="24" t="s">
        <v>96</v>
      </c>
      <c r="B12" s="24" t="s">
        <v>858</v>
      </c>
      <c r="C12" s="24" t="s">
        <v>14</v>
      </c>
      <c r="D12" s="25">
        <v>1</v>
      </c>
      <c r="E12" s="26">
        <v>962.9552440000001</v>
      </c>
      <c r="F12" s="27">
        <f>ROUND((E12/VLOOKUP("net assets",A:E,5,0)*100),2)</f>
        <v>5.26</v>
      </c>
      <c r="M12" s="28"/>
      <c r="N12" s="28"/>
      <c r="O12" s="28"/>
    </row>
    <row r="13" spans="1:15" ht="12.75">
      <c r="A13" s="24" t="s">
        <v>13</v>
      </c>
      <c r="B13" s="24" t="s">
        <v>496</v>
      </c>
      <c r="C13" s="24" t="s">
        <v>14</v>
      </c>
      <c r="D13" s="25">
        <v>1</v>
      </c>
      <c r="E13" s="26">
        <v>962.511953</v>
      </c>
      <c r="F13" s="27">
        <f>ROUND((E13/VLOOKUP("net assets",A:E,5,0)*100),2)</f>
        <v>5.26</v>
      </c>
      <c r="M13" s="28"/>
      <c r="N13" s="28"/>
      <c r="O13" s="28"/>
    </row>
    <row r="14" spans="1:15" ht="12.75">
      <c r="A14" s="24" t="s">
        <v>18</v>
      </c>
      <c r="B14" s="24" t="s">
        <v>520</v>
      </c>
      <c r="C14" s="24" t="s">
        <v>17</v>
      </c>
      <c r="D14" s="25">
        <v>1</v>
      </c>
      <c r="E14" s="26">
        <v>962.30709</v>
      </c>
      <c r="F14" s="27">
        <f>ROUND((E14/VLOOKUP("net assets",A:E,5,0)*100),2)</f>
        <v>5.26</v>
      </c>
      <c r="M14" s="28"/>
      <c r="N14" s="28"/>
      <c r="O14" s="28"/>
    </row>
    <row r="15" spans="1:15" ht="12.75">
      <c r="A15" s="24" t="s">
        <v>24</v>
      </c>
      <c r="B15" s="24" t="s">
        <v>503</v>
      </c>
      <c r="C15" s="24" t="s">
        <v>17</v>
      </c>
      <c r="D15" s="25">
        <v>1</v>
      </c>
      <c r="E15" s="26">
        <v>961.096524</v>
      </c>
      <c r="F15" s="27">
        <f>ROUND((E15/VLOOKUP("net assets",A:E,5,0)*100),2)</f>
        <v>5.25</v>
      </c>
      <c r="M15" s="28"/>
      <c r="N15" s="28"/>
      <c r="O15" s="28"/>
    </row>
    <row r="16" spans="1:15" ht="12.75">
      <c r="A16" s="24" t="s">
        <v>16</v>
      </c>
      <c r="B16" s="24" t="s">
        <v>521</v>
      </c>
      <c r="C16" s="24" t="s">
        <v>17</v>
      </c>
      <c r="D16" s="25">
        <v>1</v>
      </c>
      <c r="E16" s="26">
        <v>960.516205</v>
      </c>
      <c r="F16" s="27">
        <f>ROUND((E16/VLOOKUP("net assets",A:E,5,0)*100),2)</f>
        <v>5.25</v>
      </c>
      <c r="M16" s="28"/>
      <c r="N16" s="28"/>
      <c r="O16" s="28"/>
    </row>
    <row r="17" spans="1:15" ht="12.75">
      <c r="A17" s="24" t="s">
        <v>19</v>
      </c>
      <c r="B17" s="24" t="s">
        <v>499</v>
      </c>
      <c r="C17" s="24" t="s">
        <v>20</v>
      </c>
      <c r="D17" s="25">
        <v>1</v>
      </c>
      <c r="E17" s="26">
        <v>960.3609720000001</v>
      </c>
      <c r="F17" s="27">
        <f>ROUND((E17/VLOOKUP("net assets",A:E,5,0)*100),2)</f>
        <v>5.25</v>
      </c>
      <c r="M17" s="28"/>
      <c r="N17" s="28"/>
      <c r="O17" s="28"/>
    </row>
    <row r="18" spans="1:15" ht="12.75">
      <c r="A18" s="24" t="s">
        <v>40</v>
      </c>
      <c r="B18" s="24" t="s">
        <v>514</v>
      </c>
      <c r="C18" s="24" t="s">
        <v>20</v>
      </c>
      <c r="D18" s="25">
        <v>1</v>
      </c>
      <c r="E18" s="26">
        <v>959.950598</v>
      </c>
      <c r="F18" s="27">
        <f>ROUND((E18/VLOOKUP("net assets",A:E,5,0)*100),2)</f>
        <v>5.25</v>
      </c>
      <c r="M18" s="28"/>
      <c r="N18" s="28"/>
      <c r="O18" s="28"/>
    </row>
    <row r="19" spans="1:15" ht="12.75">
      <c r="A19" s="24" t="s">
        <v>41</v>
      </c>
      <c r="B19" s="24" t="s">
        <v>515</v>
      </c>
      <c r="C19" s="24" t="s">
        <v>17</v>
      </c>
      <c r="D19" s="25">
        <v>1</v>
      </c>
      <c r="E19" s="26">
        <v>959.950598</v>
      </c>
      <c r="F19" s="27">
        <f>ROUND((E19/VLOOKUP("net assets",A:E,5,0)*100),2)</f>
        <v>5.25</v>
      </c>
      <c r="M19" s="28"/>
      <c r="N19" s="28"/>
      <c r="O19" s="28"/>
    </row>
    <row r="20" spans="1:15" ht="12.75">
      <c r="A20" s="24" t="s">
        <v>42</v>
      </c>
      <c r="B20" s="24" t="s">
        <v>516</v>
      </c>
      <c r="C20" s="24" t="s">
        <v>14</v>
      </c>
      <c r="D20" s="25">
        <v>1</v>
      </c>
      <c r="E20" s="26">
        <v>959.950598</v>
      </c>
      <c r="F20" s="27">
        <f>ROUND((E20/VLOOKUP("net assets",A:E,5,0)*100),2)</f>
        <v>5.25</v>
      </c>
      <c r="M20" s="28"/>
      <c r="N20" s="28"/>
      <c r="O20" s="28"/>
    </row>
    <row r="21" spans="1:15" ht="12.75">
      <c r="A21" s="24" t="s">
        <v>28</v>
      </c>
      <c r="B21" s="24" t="s">
        <v>507</v>
      </c>
      <c r="C21" s="24" t="s">
        <v>14</v>
      </c>
      <c r="D21" s="25">
        <v>1</v>
      </c>
      <c r="E21" s="26">
        <v>959.950598</v>
      </c>
      <c r="F21" s="27">
        <f>ROUND((E21/VLOOKUP("net assets",A:E,5,0)*100),2)</f>
        <v>5.25</v>
      </c>
      <c r="M21" s="28"/>
      <c r="N21" s="28"/>
      <c r="O21" s="28"/>
    </row>
    <row r="22" spans="1:15" ht="12.75">
      <c r="A22" s="24" t="s">
        <v>28</v>
      </c>
      <c r="B22" s="24" t="s">
        <v>859</v>
      </c>
      <c r="C22" s="24" t="s">
        <v>14</v>
      </c>
      <c r="D22" s="25">
        <v>0.5</v>
      </c>
      <c r="E22" s="26">
        <v>481.153545</v>
      </c>
      <c r="F22" s="27">
        <f>ROUND((E22/VLOOKUP("net assets",A:E,5,0)*100),2)</f>
        <v>2.63</v>
      </c>
      <c r="M22" s="28"/>
      <c r="N22" s="28"/>
      <c r="O22" s="28"/>
    </row>
    <row r="23" spans="1:15" ht="12.75">
      <c r="A23" s="24" t="s">
        <v>21</v>
      </c>
      <c r="B23" s="24" t="s">
        <v>500</v>
      </c>
      <c r="C23" s="24" t="s">
        <v>14</v>
      </c>
      <c r="D23" s="25">
        <v>0.5</v>
      </c>
      <c r="E23" s="26">
        <v>480.82990450000005</v>
      </c>
      <c r="F23" s="27">
        <f>ROUND((E23/VLOOKUP("net assets",A:E,5,0)*100),2)</f>
        <v>2.63</v>
      </c>
      <c r="M23" s="28"/>
      <c r="N23" s="28"/>
      <c r="O23" s="28"/>
    </row>
    <row r="24" spans="1:15" ht="12.75">
      <c r="A24" s="24" t="s">
        <v>36</v>
      </c>
      <c r="B24" s="24" t="s">
        <v>522</v>
      </c>
      <c r="C24" s="24" t="s">
        <v>17</v>
      </c>
      <c r="D24" s="25">
        <v>0.5</v>
      </c>
      <c r="E24" s="26">
        <v>479.975299</v>
      </c>
      <c r="F24" s="27">
        <f>ROUND((E24/VLOOKUP("net assets",A:E,5,0)*100),2)</f>
        <v>2.62</v>
      </c>
      <c r="M24" s="28"/>
      <c r="N24" s="28"/>
      <c r="O24" s="28"/>
    </row>
    <row r="25" spans="1:15" ht="12.75">
      <c r="A25" s="24" t="s">
        <v>93</v>
      </c>
      <c r="B25" s="24" t="s">
        <v>860</v>
      </c>
      <c r="C25" s="24" t="s">
        <v>14</v>
      </c>
      <c r="D25" s="25">
        <v>0.5</v>
      </c>
      <c r="E25" s="26">
        <v>479.8051525</v>
      </c>
      <c r="F25" s="27">
        <f>ROUND((E25/VLOOKUP("net assets",A:E,5,0)*100),2)</f>
        <v>2.62</v>
      </c>
      <c r="M25" s="28"/>
      <c r="N25" s="28"/>
      <c r="O25" s="28"/>
    </row>
    <row r="26" spans="1:15" ht="12.75">
      <c r="A26" s="24" t="s">
        <v>13</v>
      </c>
      <c r="B26" s="24" t="s">
        <v>509</v>
      </c>
      <c r="C26" s="24" t="s">
        <v>14</v>
      </c>
      <c r="D26" s="25">
        <v>0.4</v>
      </c>
      <c r="E26" s="26">
        <v>384.39910960000003</v>
      </c>
      <c r="F26" s="27">
        <f>ROUND((E26/VLOOKUP("net assets",A:E,5,0)*100),2)</f>
        <v>2.1</v>
      </c>
      <c r="M26" s="28"/>
      <c r="N26" s="28"/>
      <c r="O26" s="28"/>
    </row>
    <row r="27" spans="1:15" ht="12.75">
      <c r="A27" s="24" t="s">
        <v>36</v>
      </c>
      <c r="B27" s="24" t="s">
        <v>810</v>
      </c>
      <c r="C27" s="24" t="s">
        <v>17</v>
      </c>
      <c r="D27" s="25">
        <v>0.1</v>
      </c>
      <c r="E27" s="26">
        <v>96.68625730000001</v>
      </c>
      <c r="F27" s="27">
        <f>ROUND((E27/VLOOKUP("net assets",A:E,5,0)*100),2)</f>
        <v>0.53</v>
      </c>
      <c r="M27" s="28"/>
      <c r="N27" s="28"/>
      <c r="O27" s="28"/>
    </row>
    <row r="28" spans="1:15" s="33" customFormat="1" ht="12.75">
      <c r="A28" s="29" t="s">
        <v>29</v>
      </c>
      <c r="B28" s="29"/>
      <c r="C28" s="29"/>
      <c r="D28" s="30"/>
      <c r="E28" s="31">
        <f>SUM(E7:E27)</f>
        <v>18277.787371899998</v>
      </c>
      <c r="F28" s="32">
        <f>SUM(F7:F27)</f>
        <v>99.89999999999998</v>
      </c>
      <c r="M28" s="34"/>
      <c r="N28" s="34"/>
      <c r="O28" s="34"/>
    </row>
    <row r="29" spans="1:15" ht="12.75">
      <c r="A29" s="24" t="s">
        <v>30</v>
      </c>
      <c r="B29" s="24"/>
      <c r="C29" s="24"/>
      <c r="D29" s="25"/>
      <c r="E29" s="26">
        <v>24.9835878</v>
      </c>
      <c r="F29" s="27">
        <v>0.13653886192971934</v>
      </c>
      <c r="M29" s="28"/>
      <c r="N29" s="28"/>
      <c r="O29" s="28"/>
    </row>
    <row r="30" spans="1:15" s="33" customFormat="1" ht="12.75">
      <c r="A30" s="29" t="s">
        <v>29</v>
      </c>
      <c r="B30" s="29"/>
      <c r="C30" s="29"/>
      <c r="D30" s="30"/>
      <c r="E30" s="31">
        <f>SUM(E29:E29)</f>
        <v>24.9835878</v>
      </c>
      <c r="F30" s="32">
        <f>SUM(F29:F29)</f>
        <v>0.13653886192971934</v>
      </c>
      <c r="M30" s="34"/>
      <c r="N30" s="34"/>
      <c r="O30" s="34"/>
    </row>
    <row r="31" spans="1:6" s="38" customFormat="1" ht="12.75">
      <c r="A31" s="24" t="s">
        <v>31</v>
      </c>
      <c r="B31" s="24"/>
      <c r="C31" s="24"/>
      <c r="D31" s="35"/>
      <c r="E31" s="36">
        <v>-5</v>
      </c>
      <c r="F31" s="37">
        <v>-0.04</v>
      </c>
    </row>
    <row r="32" spans="1:6" s="33" customFormat="1" ht="12.75">
      <c r="A32" s="29" t="s">
        <v>32</v>
      </c>
      <c r="B32" s="29"/>
      <c r="C32" s="29"/>
      <c r="D32" s="39"/>
      <c r="E32" s="40">
        <v>18297.7852949</v>
      </c>
      <c r="F32" s="41">
        <v>100</v>
      </c>
    </row>
    <row r="33" ht="12.75">
      <c r="A3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1"/>
  </sheetPr>
  <dimension ref="A1:O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7.00390625" style="7" bestFit="1" customWidth="1"/>
    <col min="2" max="2" width="12.57421875" style="7" customWidth="1"/>
    <col min="3" max="3" width="9.0039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341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130</v>
      </c>
      <c r="B6" s="20"/>
      <c r="C6" s="20"/>
      <c r="D6" s="21"/>
      <c r="E6" s="22"/>
      <c r="F6" s="23"/>
    </row>
    <row r="7" spans="1:15" ht="12.75">
      <c r="A7" s="24" t="s">
        <v>458</v>
      </c>
      <c r="B7" s="24" t="s">
        <v>861</v>
      </c>
      <c r="C7" s="24" t="s">
        <v>132</v>
      </c>
      <c r="D7" s="25">
        <v>62.4</v>
      </c>
      <c r="E7" s="26">
        <v>58.54992</v>
      </c>
      <c r="F7" s="27">
        <f>ROUND((E7/VLOOKUP("net assets",A:E,5,0)*100),2)</f>
        <v>65.36</v>
      </c>
      <c r="M7" s="28"/>
      <c r="N7" s="28"/>
      <c r="O7" s="28"/>
    </row>
    <row r="8" spans="1:15" ht="12.75">
      <c r="A8" s="24" t="s">
        <v>1033</v>
      </c>
      <c r="B8" s="24" t="s">
        <v>612</v>
      </c>
      <c r="C8" s="24" t="s">
        <v>132</v>
      </c>
      <c r="D8" s="25">
        <v>40</v>
      </c>
      <c r="E8" s="26">
        <v>40.21996</v>
      </c>
      <c r="F8" s="27">
        <f>ROUND((E8/VLOOKUP("net assets",A:E,5,0)*100),2)</f>
        <v>44.9</v>
      </c>
      <c r="M8" s="28"/>
      <c r="N8" s="28"/>
      <c r="O8" s="28"/>
    </row>
    <row r="9" spans="1:15" s="33" customFormat="1" ht="12.75">
      <c r="A9" s="29" t="s">
        <v>29</v>
      </c>
      <c r="B9" s="29"/>
      <c r="C9" s="29"/>
      <c r="D9" s="30"/>
      <c r="E9" s="31">
        <f>SUM(E6:E8)</f>
        <v>98.76988</v>
      </c>
      <c r="F9" s="32">
        <f>SUM(F6:F8)</f>
        <v>110.25999999999999</v>
      </c>
      <c r="M9" s="34"/>
      <c r="N9" s="34"/>
      <c r="O9" s="34"/>
    </row>
    <row r="10" spans="1:6" s="38" customFormat="1" ht="12.75">
      <c r="A10" s="24" t="s">
        <v>451</v>
      </c>
      <c r="B10" s="24"/>
      <c r="C10" s="24"/>
      <c r="D10" s="35"/>
      <c r="E10" s="36">
        <v>-9.19432210000001</v>
      </c>
      <c r="F10" s="37">
        <v>-10.264320218093786</v>
      </c>
    </row>
    <row r="11" spans="1:6" s="33" customFormat="1" ht="12.75">
      <c r="A11" s="29" t="s">
        <v>32</v>
      </c>
      <c r="B11" s="29"/>
      <c r="C11" s="29"/>
      <c r="D11" s="39"/>
      <c r="E11" s="40">
        <v>89.57555789999999</v>
      </c>
      <c r="F11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1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421875" style="7" bestFit="1" customWidth="1"/>
    <col min="2" max="2" width="20.00390625" style="7" customWidth="1"/>
    <col min="3" max="3" width="14.4218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1029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12</v>
      </c>
      <c r="B7" s="20"/>
      <c r="C7" s="20"/>
      <c r="D7" s="21"/>
      <c r="E7" s="22"/>
      <c r="F7" s="23"/>
    </row>
    <row r="8" spans="1:15" ht="12.75">
      <c r="A8" s="24" t="s">
        <v>16</v>
      </c>
      <c r="B8" s="24" t="s">
        <v>678</v>
      </c>
      <c r="C8" s="24" t="s">
        <v>20</v>
      </c>
      <c r="D8" s="25">
        <v>5</v>
      </c>
      <c r="E8" s="26">
        <v>4929.084095</v>
      </c>
      <c r="F8" s="27">
        <f>ROUND((E8/VLOOKUP("net assets",A:E,5,0)*100),2)</f>
        <v>11.24</v>
      </c>
      <c r="M8" s="28"/>
      <c r="N8" s="28"/>
      <c r="O8" s="28"/>
    </row>
    <row r="9" spans="1:15" ht="12.75">
      <c r="A9" s="24" t="s">
        <v>23</v>
      </c>
      <c r="B9" s="24" t="s">
        <v>688</v>
      </c>
      <c r="C9" s="24" t="s">
        <v>17</v>
      </c>
      <c r="D9" s="25">
        <v>2.5</v>
      </c>
      <c r="E9" s="26">
        <v>2468.21448</v>
      </c>
      <c r="F9" s="27">
        <f>ROUND((E9/VLOOKUP("net assets",A:E,5,0)*100),2)</f>
        <v>5.63</v>
      </c>
      <c r="M9" s="28"/>
      <c r="N9" s="28"/>
      <c r="O9" s="28"/>
    </row>
    <row r="10" spans="1:15" ht="12.75">
      <c r="A10" s="24" t="s">
        <v>36</v>
      </c>
      <c r="B10" s="24" t="s">
        <v>689</v>
      </c>
      <c r="C10" s="24" t="s">
        <v>17</v>
      </c>
      <c r="D10" s="25">
        <v>2.5</v>
      </c>
      <c r="E10" s="26">
        <v>2466.4672425</v>
      </c>
      <c r="F10" s="27">
        <f>ROUND((E10/VLOOKUP("net assets",A:E,5,0)*100),2)</f>
        <v>5.62</v>
      </c>
      <c r="M10" s="28"/>
      <c r="N10" s="28"/>
      <c r="O10" s="28"/>
    </row>
    <row r="11" spans="1:15" ht="12.75">
      <c r="A11" s="24" t="s">
        <v>156</v>
      </c>
      <c r="B11" s="24" t="s">
        <v>656</v>
      </c>
      <c r="C11" s="24" t="s">
        <v>17</v>
      </c>
      <c r="D11" s="25">
        <v>2.5</v>
      </c>
      <c r="E11" s="26">
        <v>2465.788515</v>
      </c>
      <c r="F11" s="27">
        <f>ROUND((E11/VLOOKUP("net assets",A:E,5,0)*100),2)</f>
        <v>5.62</v>
      </c>
      <c r="M11" s="28"/>
      <c r="N11" s="28"/>
      <c r="O11" s="28"/>
    </row>
    <row r="12" spans="1:15" ht="12.75">
      <c r="A12" s="24" t="s">
        <v>171</v>
      </c>
      <c r="B12" s="24" t="s">
        <v>690</v>
      </c>
      <c r="C12" s="24" t="s">
        <v>14</v>
      </c>
      <c r="D12" s="25">
        <v>2.5</v>
      </c>
      <c r="E12" s="26">
        <v>2465.33115</v>
      </c>
      <c r="F12" s="27">
        <f>ROUND((E12/VLOOKUP("net assets",A:E,5,0)*100),2)</f>
        <v>5.62</v>
      </c>
      <c r="M12" s="28"/>
      <c r="N12" s="28"/>
      <c r="O12" s="28"/>
    </row>
    <row r="13" spans="1:15" ht="12.75">
      <c r="A13" s="24" t="s">
        <v>157</v>
      </c>
      <c r="B13" s="24" t="s">
        <v>657</v>
      </c>
      <c r="C13" s="24" t="s">
        <v>17</v>
      </c>
      <c r="D13" s="25">
        <v>0.5</v>
      </c>
      <c r="E13" s="26">
        <v>2464.3034535</v>
      </c>
      <c r="F13" s="27">
        <f>ROUND((E13/VLOOKUP("net assets",A:E,5,0)*100),2)</f>
        <v>5.62</v>
      </c>
      <c r="M13" s="28"/>
      <c r="N13" s="28"/>
      <c r="O13" s="28"/>
    </row>
    <row r="14" spans="1:15" ht="12.75">
      <c r="A14" s="24" t="s">
        <v>151</v>
      </c>
      <c r="B14" s="24" t="s">
        <v>642</v>
      </c>
      <c r="C14" s="24" t="s">
        <v>20</v>
      </c>
      <c r="D14" s="25">
        <v>2.5</v>
      </c>
      <c r="E14" s="26">
        <v>2463.962725</v>
      </c>
      <c r="F14" s="27">
        <f>ROUND((E14/VLOOKUP("net assets",A:E,5,0)*100),2)</f>
        <v>5.62</v>
      </c>
      <c r="M14" s="28"/>
      <c r="N14" s="28"/>
      <c r="O14" s="28"/>
    </row>
    <row r="15" spans="1:15" ht="12.75">
      <c r="A15" s="24" t="s">
        <v>134</v>
      </c>
      <c r="B15" s="24" t="s">
        <v>644</v>
      </c>
      <c r="C15" s="24" t="s">
        <v>17</v>
      </c>
      <c r="D15" s="25">
        <v>0.5</v>
      </c>
      <c r="E15" s="26">
        <v>2461.016184</v>
      </c>
      <c r="F15" s="27">
        <f>ROUND((E15/VLOOKUP("net assets",A:E,5,0)*100),2)</f>
        <v>5.61</v>
      </c>
      <c r="M15" s="28"/>
      <c r="N15" s="28"/>
      <c r="O15" s="28"/>
    </row>
    <row r="16" spans="1:15" ht="12.75">
      <c r="A16" s="24" t="s">
        <v>175</v>
      </c>
      <c r="B16" s="24" t="s">
        <v>862</v>
      </c>
      <c r="C16" s="24" t="s">
        <v>14</v>
      </c>
      <c r="D16" s="25">
        <v>0.5</v>
      </c>
      <c r="E16" s="26">
        <v>2460.0055159999997</v>
      </c>
      <c r="F16" s="27">
        <f>ROUND((E16/VLOOKUP("net assets",A:E,5,0)*100),2)</f>
        <v>5.61</v>
      </c>
      <c r="M16" s="28"/>
      <c r="N16" s="28"/>
      <c r="O16" s="28"/>
    </row>
    <row r="17" spans="1:15" ht="12.75">
      <c r="A17" s="24" t="s">
        <v>174</v>
      </c>
      <c r="B17" s="24" t="s">
        <v>694</v>
      </c>
      <c r="C17" s="24" t="s">
        <v>17</v>
      </c>
      <c r="D17" s="25">
        <v>2.5</v>
      </c>
      <c r="E17" s="26">
        <v>2459.6945125</v>
      </c>
      <c r="F17" s="27">
        <f>ROUND((E17/VLOOKUP("net assets",A:E,5,0)*100),2)</f>
        <v>5.61</v>
      </c>
      <c r="M17" s="28"/>
      <c r="N17" s="28"/>
      <c r="O17" s="28"/>
    </row>
    <row r="18" spans="1:15" ht="12.75">
      <c r="A18" s="24" t="s">
        <v>137</v>
      </c>
      <c r="B18" s="24" t="s">
        <v>636</v>
      </c>
      <c r="C18" s="24" t="s">
        <v>20</v>
      </c>
      <c r="D18" s="25">
        <v>2.5</v>
      </c>
      <c r="E18" s="26">
        <v>2457.06954</v>
      </c>
      <c r="F18" s="27">
        <f>ROUND((E18/VLOOKUP("net assets",A:E,5,0)*100),2)</f>
        <v>5.6</v>
      </c>
      <c r="M18" s="28"/>
      <c r="N18" s="28"/>
      <c r="O18" s="28"/>
    </row>
    <row r="19" spans="1:15" ht="12.75">
      <c r="A19" s="24" t="s">
        <v>169</v>
      </c>
      <c r="B19" s="24" t="s">
        <v>843</v>
      </c>
      <c r="C19" s="24" t="s">
        <v>17</v>
      </c>
      <c r="D19" s="25">
        <v>0.5</v>
      </c>
      <c r="E19" s="26">
        <v>2449.511814</v>
      </c>
      <c r="F19" s="27">
        <f>ROUND((E19/VLOOKUP("net assets",A:E,5,0)*100),2)</f>
        <v>5.58</v>
      </c>
      <c r="M19" s="28"/>
      <c r="N19" s="28"/>
      <c r="O19" s="28"/>
    </row>
    <row r="20" spans="1:15" ht="12.75">
      <c r="A20" s="24" t="s">
        <v>345</v>
      </c>
      <c r="B20" s="24" t="s">
        <v>863</v>
      </c>
      <c r="C20" s="24" t="s">
        <v>346</v>
      </c>
      <c r="D20" s="25">
        <v>0.5</v>
      </c>
      <c r="E20" s="26">
        <v>2447.574749</v>
      </c>
      <c r="F20" s="27">
        <f>ROUND((E20/VLOOKUP("net assets",A:E,5,0)*100),2)</f>
        <v>5.58</v>
      </c>
      <c r="M20" s="28"/>
      <c r="N20" s="28"/>
      <c r="O20" s="28"/>
    </row>
    <row r="21" spans="1:15" ht="12.75">
      <c r="A21" s="24" t="s">
        <v>170</v>
      </c>
      <c r="B21" s="24" t="s">
        <v>684</v>
      </c>
      <c r="C21" s="24" t="s">
        <v>20</v>
      </c>
      <c r="D21" s="25">
        <v>0.5</v>
      </c>
      <c r="E21" s="26">
        <v>2440.8888915</v>
      </c>
      <c r="F21" s="27">
        <f>ROUND((E21/VLOOKUP("net assets",A:E,5,0)*100),2)</f>
        <v>5.56</v>
      </c>
      <c r="M21" s="28"/>
      <c r="N21" s="28"/>
      <c r="O21" s="28"/>
    </row>
    <row r="22" spans="1:15" ht="12.75">
      <c r="A22" s="24" t="s">
        <v>167</v>
      </c>
      <c r="B22" s="24" t="s">
        <v>685</v>
      </c>
      <c r="C22" s="24" t="s">
        <v>20</v>
      </c>
      <c r="D22" s="25">
        <v>0.4</v>
      </c>
      <c r="E22" s="26">
        <v>1962.3474928</v>
      </c>
      <c r="F22" s="27">
        <f>ROUND((E22/VLOOKUP("net assets",A:E,5,0)*100),2)</f>
        <v>4.47</v>
      </c>
      <c r="M22" s="28"/>
      <c r="N22" s="28"/>
      <c r="O22" s="28"/>
    </row>
    <row r="23" spans="1:15" ht="12.75">
      <c r="A23" s="24" t="s">
        <v>140</v>
      </c>
      <c r="B23" s="24" t="s">
        <v>864</v>
      </c>
      <c r="C23" s="24" t="s">
        <v>14</v>
      </c>
      <c r="D23" s="25">
        <v>0.3</v>
      </c>
      <c r="E23" s="26">
        <v>1483.973643</v>
      </c>
      <c r="F23" s="27">
        <f>ROUND((E23/VLOOKUP("net assets",A:E,5,0)*100),2)</f>
        <v>3.38</v>
      </c>
      <c r="M23" s="28"/>
      <c r="N23" s="28"/>
      <c r="O23" s="28"/>
    </row>
    <row r="24" spans="1:15" s="33" customFormat="1" ht="12.75">
      <c r="A24" s="29" t="s">
        <v>29</v>
      </c>
      <c r="B24" s="29"/>
      <c r="C24" s="29"/>
      <c r="D24" s="30"/>
      <c r="E24" s="31">
        <f>SUM(E7:E23)-0.01</f>
        <v>40345.224003799995</v>
      </c>
      <c r="F24" s="32">
        <f>SUM(F7:F23)</f>
        <v>91.96999999999998</v>
      </c>
      <c r="M24" s="34"/>
      <c r="N24" s="34"/>
      <c r="O24" s="34"/>
    </row>
    <row r="25" spans="1:15" ht="12.75">
      <c r="A25" s="24" t="s">
        <v>30</v>
      </c>
      <c r="B25" s="24"/>
      <c r="C25" s="24"/>
      <c r="D25" s="25"/>
      <c r="E25" s="26">
        <v>2068.6410741</v>
      </c>
      <c r="F25" s="27">
        <v>4.715755320960959</v>
      </c>
      <c r="M25" s="28"/>
      <c r="N25" s="28"/>
      <c r="O25" s="28"/>
    </row>
    <row r="26" spans="1:15" s="33" customFormat="1" ht="12.75">
      <c r="A26" s="29" t="s">
        <v>29</v>
      </c>
      <c r="B26" s="29"/>
      <c r="C26" s="29"/>
      <c r="D26" s="30"/>
      <c r="E26" s="31">
        <f>SUM(E25:E25)</f>
        <v>2068.6410741</v>
      </c>
      <c r="F26" s="32">
        <f>SUM(F25:F25)</f>
        <v>4.715755320960959</v>
      </c>
      <c r="M26" s="34"/>
      <c r="N26" s="34"/>
      <c r="O26" s="34"/>
    </row>
    <row r="27" spans="1:6" s="38" customFormat="1" ht="12.75">
      <c r="A27" s="24" t="s">
        <v>31</v>
      </c>
      <c r="B27" s="24"/>
      <c r="C27" s="24"/>
      <c r="D27" s="35"/>
      <c r="E27" s="36">
        <v>1452.73</v>
      </c>
      <c r="F27" s="37">
        <v>3.31166697528721</v>
      </c>
    </row>
    <row r="28" spans="1:6" s="33" customFormat="1" ht="12.75">
      <c r="A28" s="29" t="s">
        <v>32</v>
      </c>
      <c r="B28" s="29"/>
      <c r="C28" s="29"/>
      <c r="D28" s="39"/>
      <c r="E28" s="40">
        <v>43866.5904676</v>
      </c>
      <c r="F28" s="41">
        <v>100</v>
      </c>
    </row>
    <row r="29" ht="12.75">
      <c r="A29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O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421875" style="7" bestFit="1" customWidth="1"/>
    <col min="2" max="2" width="20.14062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1030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348</v>
      </c>
      <c r="B8" s="24" t="s">
        <v>865</v>
      </c>
      <c r="C8" s="24" t="s">
        <v>60</v>
      </c>
      <c r="D8" s="25">
        <v>250</v>
      </c>
      <c r="E8" s="26">
        <v>248.87175</v>
      </c>
      <c r="F8" s="27">
        <f>ROUND((E8/VLOOKUP("net assets",A:E,5,0)*100),2)</f>
        <v>0.62</v>
      </c>
      <c r="M8" s="28"/>
      <c r="N8" s="28"/>
      <c r="O8" s="28"/>
    </row>
    <row r="9" spans="1:15" ht="12.75">
      <c r="A9" s="24" t="s">
        <v>350</v>
      </c>
      <c r="B9" s="24" t="s">
        <v>866</v>
      </c>
      <c r="C9" s="24" t="s">
        <v>60</v>
      </c>
      <c r="D9" s="25">
        <v>200</v>
      </c>
      <c r="E9" s="26">
        <v>200.374</v>
      </c>
      <c r="F9" s="27">
        <f>ROUND((E9/VLOOKUP("net assets",A:E,5,0)*100),2)</f>
        <v>0.5</v>
      </c>
      <c r="M9" s="28"/>
      <c r="N9" s="28"/>
      <c r="O9" s="28"/>
    </row>
    <row r="10" spans="1:15" s="33" customFormat="1" ht="12.75">
      <c r="A10" s="29" t="s">
        <v>29</v>
      </c>
      <c r="B10" s="29"/>
      <c r="C10" s="29"/>
      <c r="D10" s="30"/>
      <c r="E10" s="31">
        <f>SUM(E7:E9)-0.01</f>
        <v>449.23575</v>
      </c>
      <c r="F10" s="32">
        <f>SUM(F7:F9)</f>
        <v>1.12</v>
      </c>
      <c r="M10" s="34"/>
      <c r="N10" s="34"/>
      <c r="O10" s="34"/>
    </row>
    <row r="11" spans="1:15" ht="12.75">
      <c r="A11" s="12" t="s">
        <v>11</v>
      </c>
      <c r="B11" s="12"/>
      <c r="C11" s="24"/>
      <c r="D11" s="25"/>
      <c r="E11" s="26"/>
      <c r="F11" s="27"/>
      <c r="M11" s="28"/>
      <c r="N11" s="28"/>
      <c r="O11" s="28"/>
    </row>
    <row r="12" spans="1:15" ht="12.75">
      <c r="A12" s="20" t="s">
        <v>487</v>
      </c>
      <c r="B12" s="12"/>
      <c r="C12" s="24"/>
      <c r="D12" s="25"/>
      <c r="E12" s="26"/>
      <c r="F12" s="27"/>
      <c r="M12" s="28"/>
      <c r="N12" s="28"/>
      <c r="O12" s="28"/>
    </row>
    <row r="13" spans="1:15" ht="12.75">
      <c r="A13" s="24" t="s">
        <v>13</v>
      </c>
      <c r="B13" s="24" t="s">
        <v>496</v>
      </c>
      <c r="C13" s="24" t="s">
        <v>14</v>
      </c>
      <c r="D13" s="25">
        <v>3</v>
      </c>
      <c r="E13" s="26">
        <v>2887.5358589999996</v>
      </c>
      <c r="F13" s="27">
        <f>ROUND((E13/VLOOKUP("net assets",A:E,5,0)*100),2)</f>
        <v>7.14</v>
      </c>
      <c r="M13" s="28"/>
      <c r="N13" s="28"/>
      <c r="O13" s="28"/>
    </row>
    <row r="14" spans="1:15" ht="12.75">
      <c r="A14" s="24" t="s">
        <v>99</v>
      </c>
      <c r="B14" s="24" t="s">
        <v>867</v>
      </c>
      <c r="C14" s="24" t="s">
        <v>20</v>
      </c>
      <c r="D14" s="25">
        <v>2.5</v>
      </c>
      <c r="E14" s="26">
        <v>2472.5250875</v>
      </c>
      <c r="F14" s="27">
        <f>ROUND((E14/VLOOKUP("net assets",A:E,5,0)*100),2)</f>
        <v>6.11</v>
      </c>
      <c r="M14" s="28"/>
      <c r="N14" s="28"/>
      <c r="O14" s="28"/>
    </row>
    <row r="15" spans="1:15" ht="12.75">
      <c r="A15" s="24" t="s">
        <v>26</v>
      </c>
      <c r="B15" s="24" t="s">
        <v>868</v>
      </c>
      <c r="C15" s="24" t="s">
        <v>17</v>
      </c>
      <c r="D15" s="25">
        <v>2.5</v>
      </c>
      <c r="E15" s="26">
        <v>2436.25091</v>
      </c>
      <c r="F15" s="27">
        <f>ROUND((E15/VLOOKUP("net assets",A:E,5,0)*100),2)</f>
        <v>6.02</v>
      </c>
      <c r="M15" s="28"/>
      <c r="N15" s="28"/>
      <c r="O15" s="28"/>
    </row>
    <row r="16" spans="1:15" ht="12.75">
      <c r="A16" s="24" t="s">
        <v>351</v>
      </c>
      <c r="B16" s="24" t="s">
        <v>869</v>
      </c>
      <c r="C16" s="24" t="s">
        <v>20</v>
      </c>
      <c r="D16" s="25">
        <v>2.5</v>
      </c>
      <c r="E16" s="26">
        <v>2417.1564325</v>
      </c>
      <c r="F16" s="27">
        <f>ROUND((E16/VLOOKUP("net assets",A:E,5,0)*100),2)</f>
        <v>5.97</v>
      </c>
      <c r="M16" s="28"/>
      <c r="N16" s="28"/>
      <c r="O16" s="28"/>
    </row>
    <row r="17" spans="1:15" ht="12.75">
      <c r="A17" s="24" t="s">
        <v>137</v>
      </c>
      <c r="B17" s="24" t="s">
        <v>618</v>
      </c>
      <c r="C17" s="24" t="s">
        <v>20</v>
      </c>
      <c r="D17" s="25">
        <v>2.5</v>
      </c>
      <c r="E17" s="26">
        <v>2414.97885</v>
      </c>
      <c r="F17" s="27">
        <f>ROUND((E17/VLOOKUP("net assets",A:E,5,0)*100),2)</f>
        <v>5.97</v>
      </c>
      <c r="M17" s="28"/>
      <c r="N17" s="28"/>
      <c r="O17" s="28"/>
    </row>
    <row r="18" spans="1:15" ht="12.75">
      <c r="A18" s="24" t="s">
        <v>118</v>
      </c>
      <c r="B18" s="24" t="s">
        <v>870</v>
      </c>
      <c r="C18" s="24" t="s">
        <v>105</v>
      </c>
      <c r="D18" s="25">
        <v>2.5</v>
      </c>
      <c r="E18" s="26">
        <v>2404.8526875</v>
      </c>
      <c r="F18" s="27">
        <f>ROUND((E18/VLOOKUP("net assets",A:E,5,0)*100),2)</f>
        <v>5.94</v>
      </c>
      <c r="M18" s="28"/>
      <c r="N18" s="28"/>
      <c r="O18" s="28"/>
    </row>
    <row r="19" spans="1:15" ht="12.75">
      <c r="A19" s="24" t="s">
        <v>24</v>
      </c>
      <c r="B19" s="24" t="s">
        <v>503</v>
      </c>
      <c r="C19" s="24" t="s">
        <v>17</v>
      </c>
      <c r="D19" s="25">
        <v>2.5</v>
      </c>
      <c r="E19" s="26">
        <v>2402.74131</v>
      </c>
      <c r="F19" s="27">
        <f>ROUND((E19/VLOOKUP("net assets",A:E,5,0)*100),2)</f>
        <v>5.94</v>
      </c>
      <c r="M19" s="28"/>
      <c r="N19" s="28"/>
      <c r="O19" s="28"/>
    </row>
    <row r="20" spans="1:15" ht="12.75">
      <c r="A20" s="24" t="s">
        <v>27</v>
      </c>
      <c r="B20" s="24" t="s">
        <v>871</v>
      </c>
      <c r="C20" s="24" t="s">
        <v>14</v>
      </c>
      <c r="D20" s="25">
        <v>2.5</v>
      </c>
      <c r="E20" s="26">
        <v>2399.876495</v>
      </c>
      <c r="F20" s="27">
        <f>ROUND((E20/VLOOKUP("net assets",A:E,5,0)*100),2)</f>
        <v>5.93</v>
      </c>
      <c r="M20" s="28"/>
      <c r="N20" s="28"/>
      <c r="O20" s="28"/>
    </row>
    <row r="21" spans="1:15" ht="12.75">
      <c r="A21" s="24" t="s">
        <v>104</v>
      </c>
      <c r="B21" s="24" t="s">
        <v>589</v>
      </c>
      <c r="C21" s="24" t="s">
        <v>105</v>
      </c>
      <c r="D21" s="25">
        <v>2.1</v>
      </c>
      <c r="E21" s="26">
        <v>1977.7243164</v>
      </c>
      <c r="F21" s="27">
        <f>ROUND((E21/VLOOKUP("net assets",A:E,5,0)*100),2)</f>
        <v>4.89</v>
      </c>
      <c r="M21" s="28"/>
      <c r="N21" s="28"/>
      <c r="O21" s="28"/>
    </row>
    <row r="22" spans="1:15" ht="12.75">
      <c r="A22" s="24" t="s">
        <v>22</v>
      </c>
      <c r="B22" s="24" t="s">
        <v>501</v>
      </c>
      <c r="C22" s="24" t="s">
        <v>20</v>
      </c>
      <c r="D22" s="25">
        <v>2</v>
      </c>
      <c r="E22" s="26">
        <v>1924.662354</v>
      </c>
      <c r="F22" s="27">
        <f>ROUND((E22/VLOOKUP("net assets",A:E,5,0)*100),2)</f>
        <v>4.76</v>
      </c>
      <c r="M22" s="28"/>
      <c r="N22" s="28"/>
      <c r="O22" s="28"/>
    </row>
    <row r="23" spans="1:15" ht="12.75">
      <c r="A23" s="24" t="s">
        <v>23</v>
      </c>
      <c r="B23" s="24" t="s">
        <v>872</v>
      </c>
      <c r="C23" s="24" t="s">
        <v>17</v>
      </c>
      <c r="D23" s="25">
        <v>1.5</v>
      </c>
      <c r="E23" s="26">
        <v>1440.3505455000002</v>
      </c>
      <c r="F23" s="27">
        <f>ROUND((E23/VLOOKUP("net assets",A:E,5,0)*100),2)</f>
        <v>3.56</v>
      </c>
      <c r="M23" s="28"/>
      <c r="N23" s="28"/>
      <c r="O23" s="28"/>
    </row>
    <row r="24" spans="1:15" ht="12.75">
      <c r="A24" s="24" t="s">
        <v>96</v>
      </c>
      <c r="B24" s="24" t="s">
        <v>873</v>
      </c>
      <c r="C24" s="24" t="s">
        <v>20</v>
      </c>
      <c r="D24" s="25">
        <v>1</v>
      </c>
      <c r="E24" s="26">
        <v>964.904953</v>
      </c>
      <c r="F24" s="27">
        <f>ROUND((E24/VLOOKUP("net assets",A:E,5,0)*100),2)</f>
        <v>2.38</v>
      </c>
      <c r="M24" s="28"/>
      <c r="N24" s="28"/>
      <c r="O24" s="28"/>
    </row>
    <row r="25" spans="1:15" ht="12.75">
      <c r="A25" s="24" t="s">
        <v>21</v>
      </c>
      <c r="B25" s="24" t="s">
        <v>500</v>
      </c>
      <c r="C25" s="24" t="s">
        <v>14</v>
      </c>
      <c r="D25" s="25">
        <v>1</v>
      </c>
      <c r="E25" s="26">
        <v>961.6598090000001</v>
      </c>
      <c r="F25" s="27">
        <f>ROUND((E25/VLOOKUP("net assets",A:E,5,0)*100),2)</f>
        <v>2.38</v>
      </c>
      <c r="M25" s="28"/>
      <c r="N25" s="28"/>
      <c r="O25" s="28"/>
    </row>
    <row r="26" spans="1:15" ht="12.75">
      <c r="A26" s="24" t="s">
        <v>24</v>
      </c>
      <c r="B26" s="24" t="s">
        <v>820</v>
      </c>
      <c r="C26" s="24" t="s">
        <v>17</v>
      </c>
      <c r="D26" s="25">
        <v>1</v>
      </c>
      <c r="E26" s="26">
        <v>960.604742</v>
      </c>
      <c r="F26" s="27">
        <f>ROUND((E26/VLOOKUP("net assets",A:E,5,0)*100),2)</f>
        <v>2.37</v>
      </c>
      <c r="M26" s="28"/>
      <c r="N26" s="28"/>
      <c r="O26" s="28"/>
    </row>
    <row r="27" spans="1:15" ht="12.75">
      <c r="A27" s="24" t="s">
        <v>16</v>
      </c>
      <c r="B27" s="24" t="s">
        <v>874</v>
      </c>
      <c r="C27" s="24" t="s">
        <v>17</v>
      </c>
      <c r="D27" s="25">
        <v>1</v>
      </c>
      <c r="E27" s="26">
        <v>960.165905</v>
      </c>
      <c r="F27" s="27">
        <f>ROUND((E27/VLOOKUP("net assets",A:E,5,0)*100),2)</f>
        <v>2.37</v>
      </c>
      <c r="M27" s="28"/>
      <c r="N27" s="28"/>
      <c r="O27" s="28"/>
    </row>
    <row r="28" spans="1:15" ht="12.75">
      <c r="A28" s="24" t="s">
        <v>98</v>
      </c>
      <c r="B28" s="24" t="s">
        <v>875</v>
      </c>
      <c r="C28" s="24" t="s">
        <v>17</v>
      </c>
      <c r="D28" s="25">
        <v>0.5</v>
      </c>
      <c r="E28" s="26">
        <v>487.2758265</v>
      </c>
      <c r="F28" s="27">
        <f>ROUND((E28/VLOOKUP("net assets",A:E,5,0)*100),2)</f>
        <v>1.2</v>
      </c>
      <c r="M28" s="28"/>
      <c r="N28" s="28"/>
      <c r="O28" s="28"/>
    </row>
    <row r="29" spans="1:15" ht="12.75">
      <c r="A29" s="24" t="s">
        <v>28</v>
      </c>
      <c r="B29" s="24" t="s">
        <v>876</v>
      </c>
      <c r="C29" s="24" t="s">
        <v>14</v>
      </c>
      <c r="D29" s="25">
        <v>0.5</v>
      </c>
      <c r="E29" s="26">
        <v>482.66964700000005</v>
      </c>
      <c r="F29" s="27">
        <f>ROUND((E29/VLOOKUP("net assets",A:E,5,0)*100),2)</f>
        <v>1.19</v>
      </c>
      <c r="M29" s="28"/>
      <c r="N29" s="28"/>
      <c r="O29" s="28"/>
    </row>
    <row r="30" spans="1:15" ht="12.75">
      <c r="A30" s="24" t="s">
        <v>91</v>
      </c>
      <c r="B30" s="24" t="s">
        <v>856</v>
      </c>
      <c r="C30" s="24" t="s">
        <v>14</v>
      </c>
      <c r="D30" s="25">
        <v>0.5</v>
      </c>
      <c r="E30" s="26">
        <v>482.22390549999994</v>
      </c>
      <c r="F30" s="27">
        <f>ROUND((E30/VLOOKUP("net assets",A:E,5,0)*100),2)</f>
        <v>1.19</v>
      </c>
      <c r="M30" s="28"/>
      <c r="N30" s="28"/>
      <c r="O30" s="28"/>
    </row>
    <row r="31" spans="1:15" ht="12.75">
      <c r="A31" s="24" t="s">
        <v>18</v>
      </c>
      <c r="B31" s="24" t="s">
        <v>804</v>
      </c>
      <c r="C31" s="24" t="s">
        <v>17</v>
      </c>
      <c r="D31" s="25">
        <v>0.5</v>
      </c>
      <c r="E31" s="26">
        <v>481.91040350000003</v>
      </c>
      <c r="F31" s="27">
        <f>ROUND((E31/VLOOKUP("net assets",A:E,5,0)*100),2)</f>
        <v>1.19</v>
      </c>
      <c r="M31" s="28"/>
      <c r="N31" s="28"/>
      <c r="O31" s="28"/>
    </row>
    <row r="32" spans="1:15" ht="12.75">
      <c r="A32" s="24" t="s">
        <v>25</v>
      </c>
      <c r="B32" s="24" t="s">
        <v>877</v>
      </c>
      <c r="C32" s="24" t="s">
        <v>14</v>
      </c>
      <c r="D32" s="25">
        <v>0.5</v>
      </c>
      <c r="E32" s="26">
        <v>481.6595585</v>
      </c>
      <c r="F32" s="27">
        <f>ROUND((E32/VLOOKUP("net assets",A:E,5,0)*100),2)</f>
        <v>1.19</v>
      </c>
      <c r="M32" s="28"/>
      <c r="N32" s="28"/>
      <c r="O32" s="28"/>
    </row>
    <row r="33" spans="1:15" ht="12.75">
      <c r="A33" s="24" t="s">
        <v>18</v>
      </c>
      <c r="B33" s="24" t="s">
        <v>520</v>
      </c>
      <c r="C33" s="24" t="s">
        <v>17</v>
      </c>
      <c r="D33" s="25">
        <v>0.5</v>
      </c>
      <c r="E33" s="26">
        <v>481.153545</v>
      </c>
      <c r="F33" s="27">
        <f>ROUND((E33/VLOOKUP("net assets",A:E,5,0)*100),2)</f>
        <v>1.19</v>
      </c>
      <c r="M33" s="28"/>
      <c r="N33" s="28"/>
      <c r="O33" s="28"/>
    </row>
    <row r="34" spans="1:15" ht="12.75">
      <c r="A34" s="24" t="s">
        <v>21</v>
      </c>
      <c r="B34" s="24" t="s">
        <v>878</v>
      </c>
      <c r="C34" s="24" t="s">
        <v>14</v>
      </c>
      <c r="D34" s="25">
        <v>0.5</v>
      </c>
      <c r="E34" s="26">
        <v>481.0456165</v>
      </c>
      <c r="F34" s="27">
        <f>ROUND((E34/VLOOKUP("net assets",A:E,5,0)*100),2)</f>
        <v>1.19</v>
      </c>
      <c r="M34" s="28"/>
      <c r="N34" s="28"/>
      <c r="O34" s="28"/>
    </row>
    <row r="35" spans="1:15" ht="12.75">
      <c r="A35" s="24" t="s">
        <v>18</v>
      </c>
      <c r="B35" s="24" t="s">
        <v>879</v>
      </c>
      <c r="C35" s="24" t="s">
        <v>17</v>
      </c>
      <c r="D35" s="25">
        <v>0.5</v>
      </c>
      <c r="E35" s="26">
        <v>480.9935465</v>
      </c>
      <c r="F35" s="27">
        <f>ROUND((E35/VLOOKUP("net assets",A:E,5,0)*100),2)</f>
        <v>1.19</v>
      </c>
      <c r="M35" s="28"/>
      <c r="N35" s="28"/>
      <c r="O35" s="28"/>
    </row>
    <row r="36" spans="1:15" ht="12.75">
      <c r="A36" s="24" t="s">
        <v>36</v>
      </c>
      <c r="B36" s="24" t="s">
        <v>807</v>
      </c>
      <c r="C36" s="24" t="s">
        <v>17</v>
      </c>
      <c r="D36" s="25">
        <v>0.5</v>
      </c>
      <c r="E36" s="26">
        <v>480.93773649999997</v>
      </c>
      <c r="F36" s="27">
        <f>ROUND((E36/VLOOKUP("net assets",A:E,5,0)*100),2)</f>
        <v>1.19</v>
      </c>
      <c r="M36" s="28"/>
      <c r="N36" s="28"/>
      <c r="O36" s="28"/>
    </row>
    <row r="37" spans="1:15" ht="12.75">
      <c r="A37" s="24" t="s">
        <v>26</v>
      </c>
      <c r="B37" s="24" t="s">
        <v>880</v>
      </c>
      <c r="C37" s="24" t="s">
        <v>17</v>
      </c>
      <c r="D37" s="25">
        <v>0.5</v>
      </c>
      <c r="E37" s="26">
        <v>480.82990450000005</v>
      </c>
      <c r="F37" s="27">
        <f>ROUND((E37/VLOOKUP("net assets",A:E,5,0)*100),2)</f>
        <v>1.19</v>
      </c>
      <c r="M37" s="28"/>
      <c r="N37" s="28"/>
      <c r="O37" s="28"/>
    </row>
    <row r="38" spans="1:15" ht="12.75">
      <c r="A38" s="24" t="s">
        <v>25</v>
      </c>
      <c r="B38" s="24" t="s">
        <v>504</v>
      </c>
      <c r="C38" s="24" t="s">
        <v>14</v>
      </c>
      <c r="D38" s="25">
        <v>0.5</v>
      </c>
      <c r="E38" s="26">
        <v>480.39906049999996</v>
      </c>
      <c r="F38" s="27">
        <f>ROUND((E38/VLOOKUP("net assets",A:E,5,0)*100),2)</f>
        <v>1.19</v>
      </c>
      <c r="M38" s="28"/>
      <c r="N38" s="28"/>
      <c r="O38" s="28"/>
    </row>
    <row r="39" spans="1:15" ht="12.75">
      <c r="A39" s="24" t="s">
        <v>27</v>
      </c>
      <c r="B39" s="24" t="s">
        <v>506</v>
      </c>
      <c r="C39" s="24" t="s">
        <v>14</v>
      </c>
      <c r="D39" s="25">
        <v>0.5</v>
      </c>
      <c r="E39" s="26">
        <v>480.39906049999996</v>
      </c>
      <c r="F39" s="27">
        <f>ROUND((E39/VLOOKUP("net assets",A:E,5,0)*100),2)</f>
        <v>1.19</v>
      </c>
      <c r="M39" s="28"/>
      <c r="N39" s="28"/>
      <c r="O39" s="28"/>
    </row>
    <row r="40" spans="1:15" ht="12.75">
      <c r="A40" s="24" t="s">
        <v>16</v>
      </c>
      <c r="B40" s="24" t="s">
        <v>497</v>
      </c>
      <c r="C40" s="24" t="s">
        <v>17</v>
      </c>
      <c r="D40" s="25">
        <v>0.5</v>
      </c>
      <c r="E40" s="26">
        <v>480.3718485</v>
      </c>
      <c r="F40" s="27">
        <f>ROUND((E40/VLOOKUP("net assets",A:E,5,0)*100),2)</f>
        <v>1.19</v>
      </c>
      <c r="M40" s="28"/>
      <c r="N40" s="28"/>
      <c r="O40" s="28"/>
    </row>
    <row r="41" spans="1:15" ht="12.75">
      <c r="A41" s="24" t="s">
        <v>28</v>
      </c>
      <c r="B41" s="24" t="s">
        <v>881</v>
      </c>
      <c r="C41" s="24" t="s">
        <v>14</v>
      </c>
      <c r="D41" s="25">
        <v>0.5</v>
      </c>
      <c r="E41" s="26">
        <v>480.2581025</v>
      </c>
      <c r="F41" s="27">
        <f>ROUND((E41/VLOOKUP("net assets",A:E,5,0)*100),2)</f>
        <v>1.19</v>
      </c>
      <c r="M41" s="28"/>
      <c r="N41" s="28"/>
      <c r="O41" s="28"/>
    </row>
    <row r="42" spans="1:15" ht="12.75">
      <c r="A42" s="24" t="s">
        <v>19</v>
      </c>
      <c r="B42" s="24" t="s">
        <v>499</v>
      </c>
      <c r="C42" s="24" t="s">
        <v>20</v>
      </c>
      <c r="D42" s="25">
        <v>0.5</v>
      </c>
      <c r="E42" s="26">
        <v>480.18048600000003</v>
      </c>
      <c r="F42" s="27">
        <f>ROUND((E42/VLOOKUP("net assets",A:E,5,0)*100),2)</f>
        <v>1.19</v>
      </c>
      <c r="M42" s="28"/>
      <c r="N42" s="28"/>
      <c r="O42" s="28"/>
    </row>
    <row r="43" spans="1:15" ht="12.75">
      <c r="A43" s="24" t="s">
        <v>40</v>
      </c>
      <c r="B43" s="24" t="s">
        <v>514</v>
      </c>
      <c r="C43" s="24" t="s">
        <v>20</v>
      </c>
      <c r="D43" s="25">
        <v>0.5</v>
      </c>
      <c r="E43" s="26">
        <v>479.975299</v>
      </c>
      <c r="F43" s="27">
        <f>ROUND((E43/VLOOKUP("net assets",A:E,5,0)*100),2)</f>
        <v>1.19</v>
      </c>
      <c r="M43" s="28"/>
      <c r="N43" s="28"/>
      <c r="O43" s="28"/>
    </row>
    <row r="44" spans="1:15" ht="12.75">
      <c r="A44" s="24" t="s">
        <v>41</v>
      </c>
      <c r="B44" s="24" t="s">
        <v>515</v>
      </c>
      <c r="C44" s="24" t="s">
        <v>17</v>
      </c>
      <c r="D44" s="25">
        <v>0.5</v>
      </c>
      <c r="E44" s="26">
        <v>479.975299</v>
      </c>
      <c r="F44" s="27">
        <f>ROUND((E44/VLOOKUP("net assets",A:E,5,0)*100),2)</f>
        <v>1.19</v>
      </c>
      <c r="M44" s="28"/>
      <c r="N44" s="28"/>
      <c r="O44" s="28"/>
    </row>
    <row r="45" spans="1:15" ht="12.75">
      <c r="A45" s="24" t="s">
        <v>42</v>
      </c>
      <c r="B45" s="24" t="s">
        <v>516</v>
      </c>
      <c r="C45" s="24" t="s">
        <v>14</v>
      </c>
      <c r="D45" s="25">
        <v>0.5</v>
      </c>
      <c r="E45" s="26">
        <v>479.975299</v>
      </c>
      <c r="F45" s="27">
        <f>ROUND((E45/VLOOKUP("net assets",A:E,5,0)*100),2)</f>
        <v>1.19</v>
      </c>
      <c r="M45" s="28"/>
      <c r="N45" s="28"/>
      <c r="O45" s="28"/>
    </row>
    <row r="46" spans="1:15" ht="12.75">
      <c r="A46" s="24" t="s">
        <v>28</v>
      </c>
      <c r="B46" s="24" t="s">
        <v>507</v>
      </c>
      <c r="C46" s="24" t="s">
        <v>14</v>
      </c>
      <c r="D46" s="25">
        <v>0.5</v>
      </c>
      <c r="E46" s="26">
        <v>479.975299</v>
      </c>
      <c r="F46" s="27">
        <f>ROUND((E46/VLOOKUP("net assets",A:E,5,0)*100),2)</f>
        <v>1.19</v>
      </c>
      <c r="M46" s="28"/>
      <c r="N46" s="28"/>
      <c r="O46" s="28"/>
    </row>
    <row r="47" spans="1:15" ht="12.75">
      <c r="A47" s="24" t="s">
        <v>147</v>
      </c>
      <c r="B47" s="24" t="s">
        <v>806</v>
      </c>
      <c r="C47" s="24" t="s">
        <v>17</v>
      </c>
      <c r="D47" s="25">
        <v>0.5</v>
      </c>
      <c r="E47" s="26">
        <v>479.6913155</v>
      </c>
      <c r="F47" s="27">
        <f>ROUND((E47/VLOOKUP("net assets",A:E,5,0)*100),2)</f>
        <v>1.19</v>
      </c>
      <c r="M47" s="28"/>
      <c r="N47" s="28"/>
      <c r="O47" s="28"/>
    </row>
    <row r="48" spans="1:15" ht="12.75">
      <c r="A48" s="24" t="s">
        <v>36</v>
      </c>
      <c r="B48" s="24" t="s">
        <v>511</v>
      </c>
      <c r="C48" s="24" t="s">
        <v>17</v>
      </c>
      <c r="D48" s="25">
        <v>0.4</v>
      </c>
      <c r="E48" s="26">
        <v>384.8364932</v>
      </c>
      <c r="F48" s="27">
        <f>ROUND((E48/VLOOKUP("net assets",A:E,5,0)*100),2)</f>
        <v>0.95</v>
      </c>
      <c r="M48" s="28"/>
      <c r="N48" s="28"/>
      <c r="O48" s="28"/>
    </row>
    <row r="49" spans="1:15" s="33" customFormat="1" ht="12.75">
      <c r="A49" s="29" t="s">
        <v>29</v>
      </c>
      <c r="B49" s="29"/>
      <c r="C49" s="29"/>
      <c r="D49" s="30"/>
      <c r="E49" s="31">
        <f>SUM(E12:E48)+0.02</f>
        <v>39032.74750909999</v>
      </c>
      <c r="F49" s="32">
        <f>SUM(F12:F48)</f>
        <v>96.48999999999997</v>
      </c>
      <c r="M49" s="34"/>
      <c r="N49" s="34"/>
      <c r="O49" s="34"/>
    </row>
    <row r="50" spans="1:15" ht="12.75">
      <c r="A50" s="12" t="s">
        <v>178</v>
      </c>
      <c r="B50" s="12"/>
      <c r="C50" s="24"/>
      <c r="D50" s="25"/>
      <c r="E50" s="26"/>
      <c r="F50" s="27"/>
      <c r="M50" s="28"/>
      <c r="N50" s="28"/>
      <c r="O50" s="28"/>
    </row>
    <row r="51" spans="1:15" ht="12.75">
      <c r="A51" s="12" t="s">
        <v>179</v>
      </c>
      <c r="B51" s="12"/>
      <c r="C51" s="12" t="s">
        <v>442</v>
      </c>
      <c r="D51" s="25"/>
      <c r="E51" s="26"/>
      <c r="F51" s="27"/>
      <c r="M51" s="28"/>
      <c r="N51" s="28"/>
      <c r="O51" s="28"/>
    </row>
    <row r="52" spans="1:15" ht="12.75">
      <c r="A52" s="24" t="s">
        <v>450</v>
      </c>
      <c r="B52" s="24"/>
      <c r="C52" s="24" t="s">
        <v>453</v>
      </c>
      <c r="D52" s="25">
        <v>5000</v>
      </c>
      <c r="E52" s="26">
        <v>500</v>
      </c>
      <c r="F52" s="27">
        <v>1.2356601010819759</v>
      </c>
      <c r="M52" s="28"/>
      <c r="N52" s="28"/>
      <c r="O52" s="28"/>
    </row>
    <row r="53" spans="1:15" s="33" customFormat="1" ht="12.75">
      <c r="A53" s="29" t="s">
        <v>29</v>
      </c>
      <c r="B53" s="29"/>
      <c r="C53" s="29"/>
      <c r="D53" s="30"/>
      <c r="E53" s="31">
        <f>SUM(E51:E52)</f>
        <v>500</v>
      </c>
      <c r="F53" s="32">
        <f>SUM(F51:F52)</f>
        <v>1.2356601010819759</v>
      </c>
      <c r="M53" s="34"/>
      <c r="N53" s="34"/>
      <c r="O53" s="34"/>
    </row>
    <row r="54" spans="1:15" ht="12.75">
      <c r="A54" s="24" t="s">
        <v>456</v>
      </c>
      <c r="B54" s="24"/>
      <c r="C54" s="24"/>
      <c r="D54" s="25"/>
      <c r="E54" s="26">
        <v>254.83259600000002</v>
      </c>
      <c r="F54" s="27">
        <v>0.6297729426646846</v>
      </c>
      <c r="M54" s="28"/>
      <c r="N54" s="28"/>
      <c r="O54" s="28"/>
    </row>
    <row r="55" spans="1:15" s="33" customFormat="1" ht="12.75">
      <c r="A55" s="29" t="s">
        <v>29</v>
      </c>
      <c r="B55" s="29"/>
      <c r="C55" s="29"/>
      <c r="D55" s="30"/>
      <c r="E55" s="31">
        <f>SUM(E54:E54)</f>
        <v>254.83259600000002</v>
      </c>
      <c r="F55" s="32">
        <f>SUM(F54:F54)</f>
        <v>0.6297729426646846</v>
      </c>
      <c r="M55" s="34"/>
      <c r="N55" s="34"/>
      <c r="O55" s="34"/>
    </row>
    <row r="56" spans="1:6" s="38" customFormat="1" ht="12.75">
      <c r="A56" s="24" t="s">
        <v>457</v>
      </c>
      <c r="B56" s="24"/>
      <c r="C56" s="24"/>
      <c r="D56" s="35"/>
      <c r="E56" s="36">
        <v>227.38</v>
      </c>
      <c r="F56" s="37">
        <v>0.52</v>
      </c>
    </row>
    <row r="57" spans="1:6" s="33" customFormat="1" ht="12.75">
      <c r="A57" s="29" t="s">
        <v>32</v>
      </c>
      <c r="B57" s="29"/>
      <c r="C57" s="29"/>
      <c r="D57" s="39"/>
      <c r="E57" s="40">
        <v>40464.2020538</v>
      </c>
      <c r="F57" s="41">
        <v>100</v>
      </c>
    </row>
    <row r="58" ht="12.75">
      <c r="A58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7" bestFit="1" customWidth="1"/>
    <col min="2" max="2" width="18.574218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34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22</v>
      </c>
      <c r="B8" s="24" t="s">
        <v>501</v>
      </c>
      <c r="C8" s="24" t="s">
        <v>20</v>
      </c>
      <c r="D8" s="25">
        <v>1.72</v>
      </c>
      <c r="E8" s="26">
        <v>1655.20962444</v>
      </c>
      <c r="F8" s="27">
        <v>10.143678050390275</v>
      </c>
      <c r="G8" s="51"/>
      <c r="M8" s="28"/>
      <c r="N8" s="28"/>
      <c r="O8" s="28"/>
    </row>
    <row r="9" spans="1:15" ht="12.75">
      <c r="A9" s="24" t="s">
        <v>13</v>
      </c>
      <c r="B9" s="24" t="s">
        <v>509</v>
      </c>
      <c r="C9" s="24" t="s">
        <v>14</v>
      </c>
      <c r="D9" s="25">
        <v>1.72</v>
      </c>
      <c r="E9" s="26">
        <v>1652.9161712799998</v>
      </c>
      <c r="F9" s="27">
        <v>10.129623002537008</v>
      </c>
      <c r="G9" s="51"/>
      <c r="M9" s="28"/>
      <c r="N9" s="28"/>
      <c r="O9" s="28"/>
    </row>
    <row r="10" spans="1:15" ht="12.75">
      <c r="A10" s="24" t="s">
        <v>27</v>
      </c>
      <c r="B10" s="24" t="s">
        <v>506</v>
      </c>
      <c r="C10" s="24" t="s">
        <v>14</v>
      </c>
      <c r="D10" s="25">
        <v>1.72</v>
      </c>
      <c r="E10" s="26">
        <v>1652.57276812</v>
      </c>
      <c r="F10" s="27">
        <v>10.127518513144794</v>
      </c>
      <c r="G10" s="51"/>
      <c r="M10" s="28"/>
      <c r="N10" s="28"/>
      <c r="O10" s="28"/>
    </row>
    <row r="11" spans="1:15" ht="12.75">
      <c r="A11" s="24" t="s">
        <v>24</v>
      </c>
      <c r="B11" s="24" t="s">
        <v>510</v>
      </c>
      <c r="C11" s="24" t="s">
        <v>17</v>
      </c>
      <c r="D11" s="25">
        <v>1.72</v>
      </c>
      <c r="E11" s="26">
        <v>1651.60195884</v>
      </c>
      <c r="F11" s="27">
        <v>10.121569069256088</v>
      </c>
      <c r="G11" s="51"/>
      <c r="M11" s="28"/>
      <c r="N11" s="28"/>
      <c r="O11" s="28"/>
    </row>
    <row r="12" spans="1:15" ht="12.75">
      <c r="A12" s="24" t="s">
        <v>36</v>
      </c>
      <c r="B12" s="24" t="s">
        <v>511</v>
      </c>
      <c r="C12" s="24" t="s">
        <v>17</v>
      </c>
      <c r="D12" s="25">
        <v>1.44</v>
      </c>
      <c r="E12" s="26">
        <v>1385.4113755199999</v>
      </c>
      <c r="F12" s="27">
        <v>8.49026416540912</v>
      </c>
      <c r="G12" s="51"/>
      <c r="M12" s="28"/>
      <c r="N12" s="28"/>
      <c r="O12" s="28"/>
    </row>
    <row r="13" spans="1:15" ht="12.75">
      <c r="A13" s="24" t="s">
        <v>23</v>
      </c>
      <c r="B13" s="24" t="s">
        <v>502</v>
      </c>
      <c r="C13" s="24" t="s">
        <v>17</v>
      </c>
      <c r="D13" s="25">
        <v>1.37</v>
      </c>
      <c r="E13" s="26">
        <v>1316.73136271</v>
      </c>
      <c r="F13" s="27">
        <v>8.069370081569426</v>
      </c>
      <c r="G13" s="51"/>
      <c r="M13" s="28"/>
      <c r="N13" s="28"/>
      <c r="O13" s="28"/>
    </row>
    <row r="14" spans="1:15" ht="12.75">
      <c r="A14" s="24" t="s">
        <v>16</v>
      </c>
      <c r="B14" s="24" t="s">
        <v>497</v>
      </c>
      <c r="C14" s="24" t="s">
        <v>17</v>
      </c>
      <c r="D14" s="25">
        <v>1.37</v>
      </c>
      <c r="E14" s="26">
        <v>1316.2188648899998</v>
      </c>
      <c r="F14" s="27">
        <v>8.066229323558568</v>
      </c>
      <c r="G14" s="51"/>
      <c r="M14" s="28"/>
      <c r="N14" s="28"/>
      <c r="O14" s="28"/>
    </row>
    <row r="15" spans="1:15" ht="12.75">
      <c r="A15" s="24" t="s">
        <v>19</v>
      </c>
      <c r="B15" s="24" t="s">
        <v>499</v>
      </c>
      <c r="C15" s="24" t="s">
        <v>20</v>
      </c>
      <c r="D15" s="25">
        <v>1.37</v>
      </c>
      <c r="E15" s="26">
        <v>1315.6945316400002</v>
      </c>
      <c r="F15" s="27">
        <v>8.063016034075122</v>
      </c>
      <c r="G15" s="51"/>
      <c r="M15" s="28"/>
      <c r="N15" s="28"/>
      <c r="O15" s="28"/>
    </row>
    <row r="16" spans="1:15" ht="12.75">
      <c r="A16" s="24" t="s">
        <v>25</v>
      </c>
      <c r="B16" s="24" t="s">
        <v>512</v>
      </c>
      <c r="C16" s="24" t="s">
        <v>14</v>
      </c>
      <c r="D16" s="25">
        <v>1.37</v>
      </c>
      <c r="E16" s="26">
        <v>1315.13231926</v>
      </c>
      <c r="F16" s="27">
        <v>8.059570608616944</v>
      </c>
      <c r="G16" s="51"/>
      <c r="M16" s="28"/>
      <c r="N16" s="28"/>
      <c r="O16" s="28"/>
    </row>
    <row r="17" spans="1:15" ht="12.75">
      <c r="A17" s="24" t="s">
        <v>28</v>
      </c>
      <c r="B17" s="24" t="s">
        <v>507</v>
      </c>
      <c r="C17" s="24" t="s">
        <v>14</v>
      </c>
      <c r="D17" s="25">
        <v>1.37</v>
      </c>
      <c r="E17" s="26">
        <v>1315.13231926</v>
      </c>
      <c r="F17" s="27">
        <v>8.059570608616944</v>
      </c>
      <c r="G17" s="51"/>
      <c r="M17" s="28"/>
      <c r="N17" s="28"/>
      <c r="O17" s="28"/>
    </row>
    <row r="18" spans="1:15" ht="12.75">
      <c r="A18" s="24" t="s">
        <v>18</v>
      </c>
      <c r="B18" s="24" t="s">
        <v>513</v>
      </c>
      <c r="C18" s="24" t="s">
        <v>20</v>
      </c>
      <c r="D18" s="25">
        <v>1.37</v>
      </c>
      <c r="E18" s="26">
        <v>1314.7624083</v>
      </c>
      <c r="F18" s="27">
        <v>8.057303670562607</v>
      </c>
      <c r="G18" s="51"/>
      <c r="M18" s="28"/>
      <c r="N18" s="28"/>
      <c r="O18" s="28"/>
    </row>
    <row r="19" spans="1:15" ht="12.75">
      <c r="A19" s="24" t="s">
        <v>21</v>
      </c>
      <c r="B19" s="24" t="s">
        <v>500</v>
      </c>
      <c r="C19" s="24" t="s">
        <v>14</v>
      </c>
      <c r="D19" s="25">
        <v>0.4</v>
      </c>
      <c r="E19" s="26">
        <v>384.6639236</v>
      </c>
      <c r="F19" s="27">
        <v>2.357349148400727</v>
      </c>
      <c r="G19" s="51"/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SUM(E7:E19)-0.02</f>
        <v>16276.027627859994</v>
      </c>
      <c r="F20" s="32">
        <f>SUM(F7:F19)</f>
        <v>99.74506227613762</v>
      </c>
      <c r="M20" s="34"/>
      <c r="N20" s="34"/>
      <c r="O20" s="34"/>
    </row>
    <row r="21" spans="1:15" ht="12.75">
      <c r="A21" s="24" t="s">
        <v>30</v>
      </c>
      <c r="B21" s="24"/>
      <c r="C21" s="24"/>
      <c r="D21" s="25"/>
      <c r="E21" s="26">
        <v>34.977022999999996</v>
      </c>
      <c r="F21" s="27">
        <v>0.21435089262070492</v>
      </c>
      <c r="M21" s="28"/>
      <c r="N21" s="28"/>
      <c r="O21" s="28"/>
    </row>
    <row r="22" spans="1:15" s="33" customFormat="1" ht="12.75">
      <c r="A22" s="29" t="s">
        <v>29</v>
      </c>
      <c r="B22" s="29"/>
      <c r="C22" s="29"/>
      <c r="D22" s="30"/>
      <c r="E22" s="31">
        <f>SUM(E21:E21)</f>
        <v>34.977022999999996</v>
      </c>
      <c r="F22" s="32">
        <f>SUM(F21:F21)</f>
        <v>0.21435089262070492</v>
      </c>
      <c r="M22" s="34"/>
      <c r="N22" s="34"/>
      <c r="O22" s="34"/>
    </row>
    <row r="23" spans="1:6" s="38" customFormat="1" ht="12.75">
      <c r="A23" s="24" t="s">
        <v>31</v>
      </c>
      <c r="B23" s="24"/>
      <c r="C23" s="24"/>
      <c r="D23" s="35"/>
      <c r="E23" s="36">
        <v>6.64</v>
      </c>
      <c r="F23" s="37">
        <v>0.04058683124168283</v>
      </c>
    </row>
    <row r="24" spans="1:6" s="33" customFormat="1" ht="12.75">
      <c r="A24" s="29" t="s">
        <v>32</v>
      </c>
      <c r="B24" s="29"/>
      <c r="C24" s="29"/>
      <c r="D24" s="39"/>
      <c r="E24" s="40">
        <v>16317.6474669</v>
      </c>
      <c r="F24" s="41">
        <v>100</v>
      </c>
    </row>
    <row r="25" ht="12.75">
      <c r="A25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1.57421875" style="7" bestFit="1" customWidth="1"/>
    <col min="2" max="2" width="17.00390625" style="7" customWidth="1"/>
    <col min="3" max="3" width="14.7109375" style="7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353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220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290</v>
      </c>
      <c r="B8" s="24" t="s">
        <v>795</v>
      </c>
      <c r="C8" s="24" t="s">
        <v>285</v>
      </c>
      <c r="D8" s="25">
        <v>10</v>
      </c>
      <c r="E8" s="26">
        <v>31.795</v>
      </c>
      <c r="F8" s="27">
        <f>ROUND((E8/VLOOKUP("net assets",A:E,5,0)*100),2)</f>
        <v>3.33</v>
      </c>
      <c r="M8" s="28"/>
      <c r="N8" s="28"/>
      <c r="O8" s="28"/>
    </row>
    <row r="9" spans="1:15" s="33" customFormat="1" ht="12.75">
      <c r="A9" s="29" t="s">
        <v>29</v>
      </c>
      <c r="B9" s="29"/>
      <c r="C9" s="29"/>
      <c r="D9" s="30"/>
      <c r="E9" s="31">
        <f>SUM(E7:E8)</f>
        <v>31.795</v>
      </c>
      <c r="F9" s="32">
        <f>SUM(F7:F8)</f>
        <v>3.33</v>
      </c>
      <c r="M9" s="34"/>
      <c r="N9" s="34"/>
      <c r="O9" s="34"/>
    </row>
    <row r="10" spans="1:15" ht="12.75">
      <c r="A10" s="12" t="s">
        <v>45</v>
      </c>
      <c r="B10" s="12"/>
      <c r="C10" s="24"/>
      <c r="D10" s="25"/>
      <c r="E10" s="26"/>
      <c r="F10" s="27"/>
      <c r="M10" s="28"/>
      <c r="N10" s="28"/>
      <c r="O10" s="28"/>
    </row>
    <row r="11" spans="1:15" ht="12.75">
      <c r="A11" s="12" t="s">
        <v>46</v>
      </c>
      <c r="B11" s="12"/>
      <c r="C11" s="24"/>
      <c r="D11" s="25"/>
      <c r="E11" s="26"/>
      <c r="F11" s="27"/>
      <c r="M11" s="28"/>
      <c r="N11" s="28"/>
      <c r="O11" s="28"/>
    </row>
    <row r="12" spans="1:15" ht="12.75">
      <c r="A12" s="24" t="s">
        <v>291</v>
      </c>
      <c r="B12" s="24" t="s">
        <v>796</v>
      </c>
      <c r="C12" s="24" t="s">
        <v>56</v>
      </c>
      <c r="D12" s="25">
        <v>0.01</v>
      </c>
      <c r="E12" s="26">
        <v>100.77961833</v>
      </c>
      <c r="F12" s="27">
        <f>ROUND((E12/VLOOKUP("net assets",A:E,5,0)*100),2)</f>
        <v>10.54</v>
      </c>
      <c r="G12" s="51"/>
      <c r="M12" s="28"/>
      <c r="N12" s="28"/>
      <c r="O12" s="28"/>
    </row>
    <row r="13" spans="1:15" ht="12.75">
      <c r="A13" s="24" t="s">
        <v>124</v>
      </c>
      <c r="B13" s="24" t="s">
        <v>882</v>
      </c>
      <c r="C13" s="24" t="s">
        <v>60</v>
      </c>
      <c r="D13" s="25">
        <v>0.007</v>
      </c>
      <c r="E13" s="26">
        <v>71.034603241</v>
      </c>
      <c r="F13" s="27">
        <f>ROUND((E13/VLOOKUP("net assets",A:E,5,0)*100),2)</f>
        <v>7.43</v>
      </c>
      <c r="G13" s="51"/>
      <c r="M13" s="28"/>
      <c r="N13" s="28"/>
      <c r="O13" s="28"/>
    </row>
    <row r="14" spans="1:15" ht="12.75">
      <c r="A14" s="24" t="s">
        <v>293</v>
      </c>
      <c r="B14" s="24" t="s">
        <v>799</v>
      </c>
      <c r="C14" s="24" t="s">
        <v>53</v>
      </c>
      <c r="D14" s="25">
        <v>0.005</v>
      </c>
      <c r="E14" s="26">
        <v>50.233108685</v>
      </c>
      <c r="F14" s="27">
        <f>ROUND((E14/VLOOKUP("net assets",A:E,5,0)*100),2)</f>
        <v>5.25</v>
      </c>
      <c r="G14" s="51"/>
      <c r="M14" s="28"/>
      <c r="N14" s="28"/>
      <c r="O14" s="28"/>
    </row>
    <row r="15" spans="1:15" ht="12.75">
      <c r="A15" s="24" t="s">
        <v>292</v>
      </c>
      <c r="B15" s="24" t="s">
        <v>797</v>
      </c>
      <c r="C15" s="24" t="s">
        <v>48</v>
      </c>
      <c r="D15" s="25">
        <v>0.005</v>
      </c>
      <c r="E15" s="26">
        <v>50.196793815</v>
      </c>
      <c r="F15" s="27">
        <f>ROUND((E15/VLOOKUP("net assets",A:E,5,0)*100),2)</f>
        <v>5.25</v>
      </c>
      <c r="G15" s="51"/>
      <c r="M15" s="28"/>
      <c r="N15" s="28"/>
      <c r="O15" s="28"/>
    </row>
    <row r="16" spans="1:15" ht="12.75">
      <c r="A16" s="24" t="s">
        <v>355</v>
      </c>
      <c r="B16" s="24" t="s">
        <v>883</v>
      </c>
      <c r="C16" s="24" t="s">
        <v>60</v>
      </c>
      <c r="D16" s="25">
        <v>0.005</v>
      </c>
      <c r="E16" s="26">
        <v>49.54038911000001</v>
      </c>
      <c r="F16" s="27">
        <f>ROUND((E16/VLOOKUP("net assets",A:E,5,0)*100),2)</f>
        <v>5.18</v>
      </c>
      <c r="G16" s="51"/>
      <c r="M16" s="28"/>
      <c r="N16" s="28"/>
      <c r="O16" s="28"/>
    </row>
    <row r="17" spans="1:15" s="33" customFormat="1" ht="12.75">
      <c r="A17" s="29" t="s">
        <v>29</v>
      </c>
      <c r="B17" s="29"/>
      <c r="C17" s="29"/>
      <c r="D17" s="30"/>
      <c r="E17" s="31">
        <f>SUM(E11:E16)</f>
        <v>321.78451318099997</v>
      </c>
      <c r="F17" s="32">
        <f>SUM(F11:F16)</f>
        <v>33.65</v>
      </c>
      <c r="M17" s="34"/>
      <c r="N17" s="34"/>
      <c r="O17" s="34"/>
    </row>
    <row r="18" spans="1:15" ht="12.75">
      <c r="A18" s="12" t="s">
        <v>70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24" t="s">
        <v>470</v>
      </c>
      <c r="B19" s="24" t="s">
        <v>802</v>
      </c>
      <c r="C19" s="24" t="s">
        <v>295</v>
      </c>
      <c r="D19" s="25">
        <v>0.01</v>
      </c>
      <c r="E19" s="26">
        <v>100.96651411</v>
      </c>
      <c r="F19" s="27">
        <f>ROUND((E19/VLOOKUP("net assets",A:E,5,0)*100),2)</f>
        <v>10.56</v>
      </c>
      <c r="M19" s="28"/>
      <c r="N19" s="28"/>
      <c r="O19" s="28"/>
    </row>
    <row r="20" spans="1:15" ht="12.75">
      <c r="A20" s="24" t="s">
        <v>475</v>
      </c>
      <c r="B20" s="24" t="s">
        <v>541</v>
      </c>
      <c r="C20" s="24" t="s">
        <v>53</v>
      </c>
      <c r="D20" s="25">
        <v>0.01</v>
      </c>
      <c r="E20" s="26">
        <v>100.73292210999999</v>
      </c>
      <c r="F20" s="27">
        <f>ROUND((E20/VLOOKUP("net assets",A:E,5,0)*100),2)</f>
        <v>10.54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SUM(E18:E20)</f>
        <v>201.69943622</v>
      </c>
      <c r="F21" s="32">
        <f>SUM(F18:F20)</f>
        <v>21.1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314.79320690000003</v>
      </c>
      <c r="F22" s="27">
        <v>32.92405304464516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314.79320690000003</v>
      </c>
      <c r="F23" s="32">
        <f>SUM(F22:F22)</f>
        <v>32.92405304464516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86.04708719899998</v>
      </c>
      <c r="F24" s="37">
        <v>8.999618801104049</v>
      </c>
    </row>
    <row r="25" spans="1:6" s="33" customFormat="1" ht="12.75">
      <c r="A25" s="29" t="s">
        <v>32</v>
      </c>
      <c r="B25" s="29"/>
      <c r="C25" s="29"/>
      <c r="D25" s="39"/>
      <c r="E25" s="40">
        <v>956.1192434999999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1"/>
  </sheetPr>
  <dimension ref="A1:N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0.7109375" style="7" bestFit="1" customWidth="1"/>
    <col min="2" max="2" width="18.140625" style="7" customWidth="1"/>
    <col min="3" max="3" width="9.140625" style="7" bestFit="1" customWidth="1"/>
    <col min="4" max="4" width="13.7109375" style="7" bestFit="1" customWidth="1"/>
    <col min="5" max="5" width="7.140625" style="7" bestFit="1" customWidth="1"/>
    <col min="6" max="16384" width="9.140625" style="7" customWidth="1"/>
  </cols>
  <sheetData>
    <row r="1" spans="1:7" ht="12.75">
      <c r="A1" s="3" t="s">
        <v>2</v>
      </c>
      <c r="B1" s="46"/>
      <c r="C1" s="5"/>
      <c r="D1" s="4"/>
      <c r="E1" s="6"/>
      <c r="G1" s="57"/>
    </row>
    <row r="2" spans="1:5" ht="12.75">
      <c r="A2" s="8" t="s">
        <v>357</v>
      </c>
      <c r="B2" s="47"/>
      <c r="C2" s="10"/>
      <c r="D2" s="9"/>
      <c r="E2" s="11"/>
    </row>
    <row r="3" spans="1:5" ht="12.75">
      <c r="A3" s="8" t="s">
        <v>4</v>
      </c>
      <c r="B3" s="47"/>
      <c r="C3" s="10"/>
      <c r="D3" s="9"/>
      <c r="E3" s="11"/>
    </row>
    <row r="4" spans="1:5" ht="12.75">
      <c r="A4" s="12" t="s">
        <v>5</v>
      </c>
      <c r="B4" s="48"/>
      <c r="C4" s="14"/>
      <c r="D4" s="13"/>
      <c r="E4" s="15"/>
    </row>
    <row r="5" spans="1:5" ht="38.25">
      <c r="A5" s="16" t="s">
        <v>6</v>
      </c>
      <c r="B5" s="16" t="s">
        <v>438</v>
      </c>
      <c r="C5" s="17" t="s">
        <v>8</v>
      </c>
      <c r="D5" s="18" t="s">
        <v>9</v>
      </c>
      <c r="E5" s="19" t="s">
        <v>10</v>
      </c>
    </row>
    <row r="6" spans="1:5" ht="12.75">
      <c r="A6" s="20" t="s">
        <v>334</v>
      </c>
      <c r="B6" s="20"/>
      <c r="C6" s="21"/>
      <c r="D6" s="22"/>
      <c r="E6" s="23"/>
    </row>
    <row r="7" spans="1:14" ht="12.75">
      <c r="A7" s="24" t="s">
        <v>358</v>
      </c>
      <c r="B7" s="24" t="s">
        <v>884</v>
      </c>
      <c r="C7" s="25">
        <v>171.19036499999999</v>
      </c>
      <c r="D7" s="26">
        <v>12146.1487687056</v>
      </c>
      <c r="E7" s="27">
        <v>94.24</v>
      </c>
      <c r="L7" s="28"/>
      <c r="M7" s="28"/>
      <c r="N7" s="28"/>
    </row>
    <row r="8" spans="1:14" s="33" customFormat="1" ht="12.75">
      <c r="A8" s="29" t="s">
        <v>29</v>
      </c>
      <c r="B8" s="29"/>
      <c r="C8" s="30"/>
      <c r="D8" s="31">
        <f>SUM(D6:D7)</f>
        <v>12146.1487687056</v>
      </c>
      <c r="E8" s="32">
        <f>SUM(E6:E7)</f>
        <v>94.24</v>
      </c>
      <c r="L8" s="34"/>
      <c r="M8" s="34"/>
      <c r="N8" s="34"/>
    </row>
    <row r="9" spans="1:5" s="38" customFormat="1" ht="12.75">
      <c r="A9" s="24" t="s">
        <v>451</v>
      </c>
      <c r="B9" s="24"/>
      <c r="C9" s="42"/>
      <c r="D9" s="43">
        <v>742.3076675944019</v>
      </c>
      <c r="E9" s="44">
        <v>5.759476871906173</v>
      </c>
    </row>
    <row r="10" spans="1:5" s="33" customFormat="1" ht="12.75">
      <c r="A10" s="29" t="s">
        <v>32</v>
      </c>
      <c r="B10" s="29"/>
      <c r="C10" s="39"/>
      <c r="D10" s="40">
        <v>12888.4564363</v>
      </c>
      <c r="E10" s="4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1"/>
  </sheetPr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7.57421875" style="7" customWidth="1"/>
    <col min="3" max="3" width="21.5742187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7" width="10.28125" style="7" bestFit="1" customWidth="1"/>
    <col min="8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361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220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221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222</v>
      </c>
      <c r="B8" s="24" t="s">
        <v>744</v>
      </c>
      <c r="C8" s="24" t="s">
        <v>223</v>
      </c>
      <c r="D8" s="25">
        <v>61</v>
      </c>
      <c r="E8" s="26">
        <v>165.859</v>
      </c>
      <c r="F8" s="27">
        <f>ROUND((E8/VLOOKUP("net assets",A:E,5,0)*100),2)</f>
        <v>3.27</v>
      </c>
      <c r="G8" s="51"/>
      <c r="M8" s="28"/>
      <c r="N8" s="28"/>
      <c r="O8" s="28"/>
    </row>
    <row r="9" spans="1:15" ht="12.75">
      <c r="A9" s="24" t="s">
        <v>246</v>
      </c>
      <c r="B9" s="24" t="s">
        <v>758</v>
      </c>
      <c r="C9" s="24" t="s">
        <v>247</v>
      </c>
      <c r="D9" s="25">
        <v>40</v>
      </c>
      <c r="E9" s="26">
        <v>98.84</v>
      </c>
      <c r="F9" s="27">
        <f>ROUND((E9/VLOOKUP("net assets",A:E,5,0)*100),2)</f>
        <v>1.95</v>
      </c>
      <c r="G9" s="51"/>
      <c r="M9" s="28"/>
      <c r="N9" s="28"/>
      <c r="O9" s="28"/>
    </row>
    <row r="10" spans="1:15" ht="12.75">
      <c r="A10" s="24" t="s">
        <v>21</v>
      </c>
      <c r="B10" s="24" t="s">
        <v>745</v>
      </c>
      <c r="C10" s="24" t="s">
        <v>225</v>
      </c>
      <c r="D10" s="25">
        <v>9</v>
      </c>
      <c r="E10" s="26">
        <v>95.1525</v>
      </c>
      <c r="F10" s="27">
        <f>ROUND((E10/VLOOKUP("net assets",A:E,5,0)*100),2)</f>
        <v>1.88</v>
      </c>
      <c r="G10" s="51"/>
      <c r="M10" s="28"/>
      <c r="N10" s="28"/>
      <c r="O10" s="28"/>
    </row>
    <row r="11" spans="1:15" ht="12.75">
      <c r="A11" s="24" t="s">
        <v>279</v>
      </c>
      <c r="B11" s="24" t="s">
        <v>790</v>
      </c>
      <c r="C11" s="24" t="s">
        <v>280</v>
      </c>
      <c r="D11" s="25">
        <v>46.342</v>
      </c>
      <c r="E11" s="26">
        <v>83.809507</v>
      </c>
      <c r="F11" s="27">
        <f>ROUND((E11/VLOOKUP("net assets",A:E,5,0)*100),2)</f>
        <v>1.65</v>
      </c>
      <c r="G11" s="51"/>
      <c r="M11" s="28"/>
      <c r="N11" s="28"/>
      <c r="O11" s="28"/>
    </row>
    <row r="12" spans="1:15" ht="12.75">
      <c r="A12" s="24" t="s">
        <v>234</v>
      </c>
      <c r="B12" s="24" t="s">
        <v>752</v>
      </c>
      <c r="C12" s="24" t="s">
        <v>235</v>
      </c>
      <c r="D12" s="25">
        <v>50</v>
      </c>
      <c r="E12" s="26">
        <v>71.525</v>
      </c>
      <c r="F12" s="27">
        <f>ROUND((E12/VLOOKUP("net assets",A:E,5,0)*100),2)</f>
        <v>1.41</v>
      </c>
      <c r="G12" s="51"/>
      <c r="M12" s="28"/>
      <c r="N12" s="28"/>
      <c r="O12" s="28"/>
    </row>
    <row r="13" spans="1:15" ht="12.75">
      <c r="A13" s="24" t="s">
        <v>232</v>
      </c>
      <c r="B13" s="24" t="s">
        <v>751</v>
      </c>
      <c r="C13" s="24" t="s">
        <v>233</v>
      </c>
      <c r="D13" s="25">
        <v>128</v>
      </c>
      <c r="E13" s="26">
        <v>50.88</v>
      </c>
      <c r="F13" s="27">
        <f>ROUND((E13/VLOOKUP("net assets",A:E,5,0)*100),2)</f>
        <v>1</v>
      </c>
      <c r="G13" s="51"/>
      <c r="M13" s="28"/>
      <c r="N13" s="28"/>
      <c r="O13" s="28"/>
    </row>
    <row r="14" spans="1:15" ht="12.75">
      <c r="A14" s="24" t="s">
        <v>281</v>
      </c>
      <c r="B14" s="24" t="s">
        <v>791</v>
      </c>
      <c r="C14" s="24" t="s">
        <v>282</v>
      </c>
      <c r="D14" s="25">
        <v>30</v>
      </c>
      <c r="E14" s="26">
        <v>48.03</v>
      </c>
      <c r="F14" s="27">
        <f>ROUND((E14/VLOOKUP("net assets",A:E,5,0)*100),2)</f>
        <v>0.95</v>
      </c>
      <c r="G14" s="51"/>
      <c r="M14" s="28"/>
      <c r="N14" s="28"/>
      <c r="O14" s="28"/>
    </row>
    <row r="15" spans="1:15" ht="12.75">
      <c r="A15" s="24" t="s">
        <v>238</v>
      </c>
      <c r="B15" s="24" t="s">
        <v>754</v>
      </c>
      <c r="C15" s="24" t="s">
        <v>239</v>
      </c>
      <c r="D15" s="25">
        <v>25</v>
      </c>
      <c r="E15" s="26">
        <v>38</v>
      </c>
      <c r="F15" s="27">
        <f>ROUND((E15/VLOOKUP("net assets",A:E,5,0)*100),2)</f>
        <v>0.75</v>
      </c>
      <c r="G15" s="51"/>
      <c r="M15" s="28"/>
      <c r="N15" s="28"/>
      <c r="O15" s="28"/>
    </row>
    <row r="16" spans="1:15" s="33" customFormat="1" ht="12.75">
      <c r="A16" s="29" t="s">
        <v>29</v>
      </c>
      <c r="B16" s="29"/>
      <c r="C16" s="29"/>
      <c r="D16" s="30"/>
      <c r="E16" s="31">
        <f>SUM(E7:E15)</f>
        <v>652.096007</v>
      </c>
      <c r="F16" s="32">
        <f>SUM(F7:F15)</f>
        <v>12.86</v>
      </c>
      <c r="M16" s="34"/>
      <c r="N16" s="34"/>
      <c r="O16" s="34"/>
    </row>
    <row r="17" spans="1:15" ht="12.75">
      <c r="A17" s="12" t="s">
        <v>45</v>
      </c>
      <c r="B17" s="12"/>
      <c r="C17" s="24"/>
      <c r="D17" s="25"/>
      <c r="E17" s="26"/>
      <c r="F17" s="27"/>
      <c r="M17" s="28"/>
      <c r="N17" s="28"/>
      <c r="O17" s="28"/>
    </row>
    <row r="18" spans="1:15" ht="12.75">
      <c r="A18" s="12" t="s">
        <v>46</v>
      </c>
      <c r="B18" s="12"/>
      <c r="C18" s="24"/>
      <c r="D18" s="25"/>
      <c r="E18" s="26"/>
      <c r="F18" s="27"/>
      <c r="M18" s="28"/>
      <c r="N18" s="28"/>
      <c r="O18" s="28"/>
    </row>
    <row r="19" spans="1:15" ht="12.75">
      <c r="A19" s="24" t="s">
        <v>86</v>
      </c>
      <c r="B19" s="24" t="s">
        <v>607</v>
      </c>
      <c r="C19" s="24" t="s">
        <v>60</v>
      </c>
      <c r="D19" s="25">
        <v>250</v>
      </c>
      <c r="E19" s="26">
        <v>293.789</v>
      </c>
      <c r="F19" s="27">
        <f>ROUND((E19/VLOOKUP("net assets",A:E,5,0)*100),2)</f>
        <v>5.79</v>
      </c>
      <c r="G19" s="51"/>
      <c r="M19" s="28"/>
      <c r="N19" s="28"/>
      <c r="O19" s="28"/>
    </row>
    <row r="20" spans="1:15" ht="12.75">
      <c r="A20" s="24" t="s">
        <v>55</v>
      </c>
      <c r="B20" s="24" t="s">
        <v>885</v>
      </c>
      <c r="C20" s="24" t="s">
        <v>56</v>
      </c>
      <c r="D20" s="25">
        <v>0.026</v>
      </c>
      <c r="E20" s="26">
        <v>283.820864964</v>
      </c>
      <c r="F20" s="27">
        <f>ROUND((E20/VLOOKUP("net assets",A:E,5,0)*100),2)</f>
        <v>5.59</v>
      </c>
      <c r="G20" s="51"/>
      <c r="M20" s="28"/>
      <c r="N20" s="28"/>
      <c r="O20" s="28"/>
    </row>
    <row r="21" spans="1:15" ht="12.75">
      <c r="A21" s="24" t="s">
        <v>363</v>
      </c>
      <c r="B21" s="24" t="s">
        <v>886</v>
      </c>
      <c r="C21" s="24" t="s">
        <v>56</v>
      </c>
      <c r="D21" s="25">
        <v>0.025</v>
      </c>
      <c r="E21" s="26">
        <v>251.88039315</v>
      </c>
      <c r="F21" s="27">
        <f>ROUND((E21/VLOOKUP("net assets",A:E,5,0)*100),2)</f>
        <v>4.96</v>
      </c>
      <c r="G21" s="51"/>
      <c r="M21" s="28"/>
      <c r="N21" s="28"/>
      <c r="O21" s="28"/>
    </row>
    <row r="22" spans="1:15" ht="12.75">
      <c r="A22" s="24" t="s">
        <v>364</v>
      </c>
      <c r="B22" s="24" t="s">
        <v>887</v>
      </c>
      <c r="C22" s="24" t="s">
        <v>56</v>
      </c>
      <c r="D22" s="25">
        <v>0.025</v>
      </c>
      <c r="E22" s="26">
        <v>251.425339375</v>
      </c>
      <c r="F22" s="27">
        <f>ROUND((E22/VLOOKUP("net assets",A:E,5,0)*100),2)</f>
        <v>4.96</v>
      </c>
      <c r="G22" s="51"/>
      <c r="M22" s="28"/>
      <c r="N22" s="28"/>
      <c r="O22" s="28"/>
    </row>
    <row r="23" spans="1:15" ht="12.75">
      <c r="A23" s="24" t="s">
        <v>365</v>
      </c>
      <c r="B23" s="24" t="s">
        <v>888</v>
      </c>
      <c r="C23" s="24" t="s">
        <v>53</v>
      </c>
      <c r="D23" s="25">
        <v>0.025</v>
      </c>
      <c r="E23" s="26">
        <v>250.743129225</v>
      </c>
      <c r="F23" s="27">
        <f>ROUND((E23/VLOOKUP("net assets",A:E,5,0)*100),2)</f>
        <v>4.94</v>
      </c>
      <c r="G23" s="51"/>
      <c r="M23" s="28"/>
      <c r="N23" s="28"/>
      <c r="O23" s="28"/>
    </row>
    <row r="24" spans="1:15" ht="12.75">
      <c r="A24" s="24" t="s">
        <v>366</v>
      </c>
      <c r="B24" s="24" t="s">
        <v>889</v>
      </c>
      <c r="C24" s="24" t="s">
        <v>56</v>
      </c>
      <c r="D24" s="25">
        <v>0.025</v>
      </c>
      <c r="E24" s="26">
        <v>250.71125515</v>
      </c>
      <c r="F24" s="27">
        <f>ROUND((E24/VLOOKUP("net assets",A:E,5,0)*100),2)</f>
        <v>4.94</v>
      </c>
      <c r="G24" s="51"/>
      <c r="M24" s="28"/>
      <c r="N24" s="28"/>
      <c r="O24" s="28"/>
    </row>
    <row r="25" spans="1:15" ht="12.75">
      <c r="A25" s="24" t="s">
        <v>367</v>
      </c>
      <c r="B25" s="24" t="s">
        <v>890</v>
      </c>
      <c r="C25" s="24" t="s">
        <v>66</v>
      </c>
      <c r="D25" s="25">
        <v>0.025</v>
      </c>
      <c r="E25" s="26">
        <v>250.60953985</v>
      </c>
      <c r="F25" s="27">
        <f>ROUND((E25/VLOOKUP("net assets",A:E,5,0)*100),2)</f>
        <v>4.94</v>
      </c>
      <c r="G25" s="51"/>
      <c r="M25" s="28"/>
      <c r="N25" s="28"/>
      <c r="O25" s="28"/>
    </row>
    <row r="26" spans="1:15" ht="12.75">
      <c r="A26" s="24" t="s">
        <v>368</v>
      </c>
      <c r="B26" s="24" t="s">
        <v>891</v>
      </c>
      <c r="C26" s="24" t="s">
        <v>53</v>
      </c>
      <c r="D26" s="25">
        <v>0.025</v>
      </c>
      <c r="E26" s="26">
        <v>250.394028475</v>
      </c>
      <c r="F26" s="27">
        <f>ROUND((E26/VLOOKUP("net assets",A:E,5,0)*100),2)</f>
        <v>4.94</v>
      </c>
      <c r="G26" s="51"/>
      <c r="M26" s="28"/>
      <c r="N26" s="28"/>
      <c r="O26" s="28"/>
    </row>
    <row r="27" spans="1:15" ht="12.75">
      <c r="A27" s="24" t="s">
        <v>369</v>
      </c>
      <c r="B27" s="24" t="s">
        <v>892</v>
      </c>
      <c r="C27" s="24" t="s">
        <v>56</v>
      </c>
      <c r="D27" s="25">
        <v>0.025</v>
      </c>
      <c r="E27" s="26">
        <v>250.38537390000002</v>
      </c>
      <c r="F27" s="27">
        <f>ROUND((E27/VLOOKUP("net assets",A:E,5,0)*100),2)</f>
        <v>4.94</v>
      </c>
      <c r="G27" s="51"/>
      <c r="M27" s="28"/>
      <c r="N27" s="28"/>
      <c r="O27" s="28"/>
    </row>
    <row r="28" spans="1:15" ht="12.75">
      <c r="A28" s="24" t="s">
        <v>370</v>
      </c>
      <c r="B28" s="24" t="s">
        <v>893</v>
      </c>
      <c r="C28" s="24" t="s">
        <v>53</v>
      </c>
      <c r="D28" s="25">
        <v>0.025</v>
      </c>
      <c r="E28" s="26">
        <v>248.03172742499999</v>
      </c>
      <c r="F28" s="27">
        <f>ROUND((E28/VLOOKUP("net assets",A:E,5,0)*100),2)</f>
        <v>4.89</v>
      </c>
      <c r="G28" s="51"/>
      <c r="M28" s="28"/>
      <c r="N28" s="28"/>
      <c r="O28" s="28"/>
    </row>
    <row r="29" spans="1:15" ht="12.75">
      <c r="A29" s="24" t="s">
        <v>84</v>
      </c>
      <c r="B29" s="24" t="s">
        <v>554</v>
      </c>
      <c r="C29" s="24" t="s">
        <v>66</v>
      </c>
      <c r="D29" s="25">
        <v>0.02</v>
      </c>
      <c r="E29" s="26">
        <v>211.05480508000002</v>
      </c>
      <c r="F29" s="27">
        <f>ROUND((E29/VLOOKUP("net assets",A:E,5,0)*100),2)</f>
        <v>4.16</v>
      </c>
      <c r="G29" s="51"/>
      <c r="M29" s="28"/>
      <c r="N29" s="28"/>
      <c r="O29" s="28"/>
    </row>
    <row r="30" spans="1:15" ht="12.75">
      <c r="A30" s="24" t="s">
        <v>86</v>
      </c>
      <c r="B30" s="24" t="s">
        <v>556</v>
      </c>
      <c r="C30" s="24" t="s">
        <v>60</v>
      </c>
      <c r="D30" s="25">
        <v>0.017</v>
      </c>
      <c r="E30" s="26">
        <v>194.061454067</v>
      </c>
      <c r="F30" s="27">
        <f>ROUND((E30/VLOOKUP("net assets",A:E,5,0)*100),2)</f>
        <v>3.83</v>
      </c>
      <c r="G30" s="51"/>
      <c r="M30" s="28"/>
      <c r="N30" s="28"/>
      <c r="O30" s="28"/>
    </row>
    <row r="31" spans="1:15" ht="12.75">
      <c r="A31" s="24" t="s">
        <v>216</v>
      </c>
      <c r="B31" s="24" t="s">
        <v>735</v>
      </c>
      <c r="C31" s="24" t="s">
        <v>60</v>
      </c>
      <c r="D31" s="25">
        <v>74</v>
      </c>
      <c r="E31" s="26">
        <v>125.46411400000001</v>
      </c>
      <c r="F31" s="27">
        <f>ROUND((E31/VLOOKUP("net assets",A:E,5,0)*100),2)</f>
        <v>2.47</v>
      </c>
      <c r="G31" s="51"/>
      <c r="M31" s="28"/>
      <c r="N31" s="28"/>
      <c r="O31" s="28"/>
    </row>
    <row r="32" spans="1:15" ht="12.75">
      <c r="A32" s="24" t="s">
        <v>1031</v>
      </c>
      <c r="B32" s="24" t="s">
        <v>894</v>
      </c>
      <c r="C32" s="24" t="s">
        <v>371</v>
      </c>
      <c r="D32" s="25">
        <v>110</v>
      </c>
      <c r="E32" s="26">
        <v>109.71543</v>
      </c>
      <c r="F32" s="27">
        <f>ROUND((E32/VLOOKUP("net assets",A:E,5,0)*100),2)</f>
        <v>2.16</v>
      </c>
      <c r="G32" s="51"/>
      <c r="M32" s="28"/>
      <c r="N32" s="28"/>
      <c r="O32" s="28"/>
    </row>
    <row r="33" spans="1:15" s="33" customFormat="1" ht="12.75">
      <c r="A33" s="29" t="s">
        <v>29</v>
      </c>
      <c r="B33" s="29"/>
      <c r="C33" s="29"/>
      <c r="D33" s="30"/>
      <c r="E33" s="31">
        <f>SUM(E18:E32)-0.01</f>
        <v>3222.076454661</v>
      </c>
      <c r="F33" s="32">
        <f>SUM(F18:F32)</f>
        <v>63.50999999999999</v>
      </c>
      <c r="M33" s="34"/>
      <c r="N33" s="34"/>
      <c r="O33" s="34"/>
    </row>
    <row r="34" spans="1:15" ht="12.75">
      <c r="A34" s="12" t="s">
        <v>70</v>
      </c>
      <c r="B34" s="12"/>
      <c r="C34" s="24"/>
      <c r="D34" s="25"/>
      <c r="E34" s="26"/>
      <c r="F34" s="27"/>
      <c r="M34" s="28"/>
      <c r="N34" s="28"/>
      <c r="O34" s="28"/>
    </row>
    <row r="35" spans="1:15" ht="12.75">
      <c r="A35" s="24" t="s">
        <v>460</v>
      </c>
      <c r="B35" s="24" t="s">
        <v>895</v>
      </c>
      <c r="C35" s="24" t="s">
        <v>56</v>
      </c>
      <c r="D35" s="25">
        <v>0.028</v>
      </c>
      <c r="E35" s="26">
        <v>303.45358349599996</v>
      </c>
      <c r="F35" s="27">
        <f>ROUND((E35/VLOOKUP("net assets",A:E,5,0)*100),2)</f>
        <v>5.98</v>
      </c>
      <c r="G35" s="51"/>
      <c r="M35" s="28"/>
      <c r="N35" s="28"/>
      <c r="O35" s="28"/>
    </row>
    <row r="36" spans="1:15" ht="12.75">
      <c r="A36" s="24" t="s">
        <v>461</v>
      </c>
      <c r="B36" s="24" t="s">
        <v>896</v>
      </c>
      <c r="C36" s="24" t="s">
        <v>69</v>
      </c>
      <c r="D36" s="25">
        <v>0.025</v>
      </c>
      <c r="E36" s="26">
        <v>271.67428739999997</v>
      </c>
      <c r="F36" s="27">
        <f>ROUND((E36/VLOOKUP("net assets",A:E,5,0)*100),2)</f>
        <v>5.35</v>
      </c>
      <c r="G36" s="51"/>
      <c r="M36" s="28"/>
      <c r="N36" s="28"/>
      <c r="O36" s="28"/>
    </row>
    <row r="37" spans="1:15" ht="12.75">
      <c r="A37" s="24" t="s">
        <v>476</v>
      </c>
      <c r="B37" s="24" t="s">
        <v>897</v>
      </c>
      <c r="C37" s="24" t="s">
        <v>51</v>
      </c>
      <c r="D37" s="25">
        <v>0.025</v>
      </c>
      <c r="E37" s="26">
        <v>251.461263425</v>
      </c>
      <c r="F37" s="27">
        <f>ROUND((E37/VLOOKUP("net assets",A:E,5,0)*100),2)</f>
        <v>4.96</v>
      </c>
      <c r="G37" s="51"/>
      <c r="M37" s="28"/>
      <c r="N37" s="28"/>
      <c r="O37" s="28"/>
    </row>
    <row r="38" spans="1:15" ht="12.75">
      <c r="A38" s="24" t="s">
        <v>477</v>
      </c>
      <c r="B38" s="24" t="s">
        <v>898</v>
      </c>
      <c r="C38" s="24" t="s">
        <v>295</v>
      </c>
      <c r="D38" s="25">
        <v>0.025</v>
      </c>
      <c r="E38" s="26">
        <v>251.25330092500002</v>
      </c>
      <c r="F38" s="27">
        <f>ROUND((E38/VLOOKUP("net assets",A:E,5,0)*100),2)</f>
        <v>4.95</v>
      </c>
      <c r="G38" s="51"/>
      <c r="M38" s="28"/>
      <c r="N38" s="28"/>
      <c r="O38" s="28"/>
    </row>
    <row r="39" spans="1:15" s="33" customFormat="1" ht="12.75">
      <c r="A39" s="29" t="s">
        <v>29</v>
      </c>
      <c r="B39" s="29"/>
      <c r="C39" s="29"/>
      <c r="D39" s="30"/>
      <c r="E39" s="31">
        <f>SUM(E34:E38)</f>
        <v>1077.842435246</v>
      </c>
      <c r="F39" s="32">
        <f>SUM(F34:F38)</f>
        <v>21.24</v>
      </c>
      <c r="M39" s="34"/>
      <c r="N39" s="34"/>
      <c r="O39" s="34"/>
    </row>
    <row r="40" spans="1:15" ht="12.75">
      <c r="A40" s="24" t="s">
        <v>30</v>
      </c>
      <c r="B40" s="24"/>
      <c r="C40" s="24"/>
      <c r="D40" s="25"/>
      <c r="E40" s="26">
        <v>49.967175700000006</v>
      </c>
      <c r="F40" s="27">
        <v>0.9849059541526201</v>
      </c>
      <c r="G40" s="51"/>
      <c r="M40" s="28"/>
      <c r="N40" s="28"/>
      <c r="O40" s="28"/>
    </row>
    <row r="41" spans="1:15" s="33" customFormat="1" ht="12.75">
      <c r="A41" s="29" t="s">
        <v>29</v>
      </c>
      <c r="B41" s="29"/>
      <c r="C41" s="29"/>
      <c r="D41" s="30"/>
      <c r="E41" s="31">
        <f>SUM(E40:E40)</f>
        <v>49.967175700000006</v>
      </c>
      <c r="F41" s="32">
        <f>SUM(F40:F40)</f>
        <v>0.9849059541526201</v>
      </c>
      <c r="M41" s="34"/>
      <c r="N41" s="34"/>
      <c r="O41" s="34"/>
    </row>
    <row r="42" spans="1:7" s="38" customFormat="1" ht="12.75">
      <c r="A42" s="24" t="s">
        <v>31</v>
      </c>
      <c r="B42" s="24"/>
      <c r="C42" s="24"/>
      <c r="D42" s="35"/>
      <c r="E42" s="36">
        <v>71.30999999999949</v>
      </c>
      <c r="F42" s="37">
        <v>1.4054385520365145</v>
      </c>
      <c r="G42" s="55"/>
    </row>
    <row r="43" spans="1:7" s="33" customFormat="1" ht="12.75">
      <c r="A43" s="29" t="s">
        <v>32</v>
      </c>
      <c r="B43" s="29"/>
      <c r="C43" s="29"/>
      <c r="D43" s="39"/>
      <c r="E43" s="40">
        <v>5073.2941038</v>
      </c>
      <c r="F43" s="41">
        <v>100</v>
      </c>
      <c r="G43" s="51"/>
    </row>
    <row r="44" ht="12.75">
      <c r="A44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1"/>
  </sheetPr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8.42187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373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86</v>
      </c>
      <c r="B8" s="24" t="s">
        <v>607</v>
      </c>
      <c r="C8" s="24" t="s">
        <v>60</v>
      </c>
      <c r="D8" s="25">
        <v>250</v>
      </c>
      <c r="E8" s="26">
        <v>293.789</v>
      </c>
      <c r="F8" s="27">
        <f>ROUND((E8/VLOOKUP("net assets",A:E,5,0)*100),2)</f>
        <v>6.42</v>
      </c>
      <c r="G8" s="50"/>
      <c r="M8" s="28"/>
      <c r="N8" s="28"/>
      <c r="O8" s="28"/>
    </row>
    <row r="9" spans="1:15" ht="12.75">
      <c r="A9" s="24" t="s">
        <v>55</v>
      </c>
      <c r="B9" s="24" t="s">
        <v>885</v>
      </c>
      <c r="C9" s="24" t="s">
        <v>56</v>
      </c>
      <c r="D9" s="25">
        <v>0.024</v>
      </c>
      <c r="E9" s="26">
        <v>261.988490736</v>
      </c>
      <c r="F9" s="27">
        <f>ROUND((E9/VLOOKUP("net assets",A:E,5,0)*100),2)</f>
        <v>5.72</v>
      </c>
      <c r="G9" s="50"/>
      <c r="M9" s="28"/>
      <c r="N9" s="28"/>
      <c r="O9" s="28"/>
    </row>
    <row r="10" spans="1:15" ht="12.75">
      <c r="A10" s="24" t="s">
        <v>363</v>
      </c>
      <c r="B10" s="24" t="s">
        <v>899</v>
      </c>
      <c r="C10" s="24" t="s">
        <v>56</v>
      </c>
      <c r="D10" s="25">
        <v>0.025</v>
      </c>
      <c r="E10" s="26">
        <v>251.86456345</v>
      </c>
      <c r="F10" s="27">
        <f>ROUND((E10/VLOOKUP("net assets",A:E,5,0)*100),2)</f>
        <v>5.5</v>
      </c>
      <c r="G10" s="50"/>
      <c r="M10" s="28"/>
      <c r="N10" s="28"/>
      <c r="O10" s="28"/>
    </row>
    <row r="11" spans="1:15" ht="12.75">
      <c r="A11" s="24" t="s">
        <v>364</v>
      </c>
      <c r="B11" s="24" t="s">
        <v>887</v>
      </c>
      <c r="C11" s="24" t="s">
        <v>56</v>
      </c>
      <c r="D11" s="25">
        <v>0.025</v>
      </c>
      <c r="E11" s="26">
        <v>251.425339375</v>
      </c>
      <c r="F11" s="27">
        <f>ROUND((E11/VLOOKUP("net assets",A:E,5,0)*100),2)</f>
        <v>5.49</v>
      </c>
      <c r="G11" s="50"/>
      <c r="M11" s="28"/>
      <c r="N11" s="28"/>
      <c r="O11" s="28"/>
    </row>
    <row r="12" spans="1:15" ht="12.75">
      <c r="A12" s="24" t="s">
        <v>366</v>
      </c>
      <c r="B12" s="24" t="s">
        <v>889</v>
      </c>
      <c r="C12" s="24" t="s">
        <v>56</v>
      </c>
      <c r="D12" s="25">
        <v>0.025</v>
      </c>
      <c r="E12" s="26">
        <v>250.71125515</v>
      </c>
      <c r="F12" s="27">
        <f>ROUND((E12/VLOOKUP("net assets",A:E,5,0)*100),2)</f>
        <v>5.48</v>
      </c>
      <c r="G12" s="50"/>
      <c r="M12" s="28"/>
      <c r="N12" s="28"/>
      <c r="O12" s="28"/>
    </row>
    <row r="13" spans="1:15" ht="12.75">
      <c r="A13" s="24" t="s">
        <v>367</v>
      </c>
      <c r="B13" s="24" t="s">
        <v>890</v>
      </c>
      <c r="C13" s="24" t="s">
        <v>66</v>
      </c>
      <c r="D13" s="25">
        <v>0.025</v>
      </c>
      <c r="E13" s="26">
        <v>250.60953985</v>
      </c>
      <c r="F13" s="27">
        <f>ROUND((E13/VLOOKUP("net assets",A:E,5,0)*100),2)</f>
        <v>5.48</v>
      </c>
      <c r="G13" s="50"/>
      <c r="M13" s="28"/>
      <c r="N13" s="28"/>
      <c r="O13" s="28"/>
    </row>
    <row r="14" spans="1:15" ht="12.75">
      <c r="A14" s="24" t="s">
        <v>369</v>
      </c>
      <c r="B14" s="24" t="s">
        <v>892</v>
      </c>
      <c r="C14" s="24" t="s">
        <v>56</v>
      </c>
      <c r="D14" s="25">
        <v>0.025</v>
      </c>
      <c r="E14" s="26">
        <v>250.38537390000002</v>
      </c>
      <c r="F14" s="27">
        <f>ROUND((E14/VLOOKUP("net assets",A:E,5,0)*100),2)</f>
        <v>5.47</v>
      </c>
      <c r="G14" s="50"/>
      <c r="M14" s="28"/>
      <c r="N14" s="28"/>
      <c r="O14" s="28"/>
    </row>
    <row r="15" spans="1:15" ht="12.75">
      <c r="A15" s="24" t="s">
        <v>368</v>
      </c>
      <c r="B15" s="24" t="s">
        <v>900</v>
      </c>
      <c r="C15" s="24" t="s">
        <v>53</v>
      </c>
      <c r="D15" s="25">
        <v>0.025</v>
      </c>
      <c r="E15" s="26">
        <v>249.9129966</v>
      </c>
      <c r="F15" s="27">
        <f>ROUND((E15/VLOOKUP("net assets",A:E,5,0)*100),2)</f>
        <v>5.46</v>
      </c>
      <c r="G15" s="50"/>
      <c r="M15" s="28"/>
      <c r="N15" s="28"/>
      <c r="O15" s="28"/>
    </row>
    <row r="16" spans="1:15" ht="12.75">
      <c r="A16" s="24" t="s">
        <v>370</v>
      </c>
      <c r="B16" s="24" t="s">
        <v>893</v>
      </c>
      <c r="C16" s="24" t="s">
        <v>53</v>
      </c>
      <c r="D16" s="25">
        <v>0.025</v>
      </c>
      <c r="E16" s="26">
        <v>248.03172742499999</v>
      </c>
      <c r="F16" s="27">
        <f>ROUND((E16/VLOOKUP("net assets",A:E,5,0)*100),2)</f>
        <v>5.42</v>
      </c>
      <c r="G16" s="50"/>
      <c r="M16" s="28"/>
      <c r="N16" s="28"/>
      <c r="O16" s="28"/>
    </row>
    <row r="17" spans="1:15" ht="12.75">
      <c r="A17" s="24" t="s">
        <v>375</v>
      </c>
      <c r="B17" s="24" t="s">
        <v>901</v>
      </c>
      <c r="C17" s="24" t="s">
        <v>53</v>
      </c>
      <c r="D17" s="25">
        <v>0.002</v>
      </c>
      <c r="E17" s="26">
        <v>200.760378074</v>
      </c>
      <c r="F17" s="27">
        <f>ROUND((E17/VLOOKUP("net assets",A:E,5,0)*100),2)</f>
        <v>4.39</v>
      </c>
      <c r="G17" s="50"/>
      <c r="M17" s="28"/>
      <c r="N17" s="28"/>
      <c r="O17" s="28"/>
    </row>
    <row r="18" spans="1:15" ht="12.75">
      <c r="A18" s="24" t="s">
        <v>376</v>
      </c>
      <c r="B18" s="24" t="s">
        <v>902</v>
      </c>
      <c r="C18" s="24" t="s">
        <v>53</v>
      </c>
      <c r="D18" s="25">
        <v>200</v>
      </c>
      <c r="E18" s="26">
        <v>200.2054</v>
      </c>
      <c r="F18" s="27">
        <f>ROUND((E18/VLOOKUP("net assets",A:E,5,0)*100),2)</f>
        <v>4.37</v>
      </c>
      <c r="G18" s="50"/>
      <c r="M18" s="28"/>
      <c r="N18" s="28"/>
      <c r="O18" s="28"/>
    </row>
    <row r="19" spans="1:15" ht="12.75">
      <c r="A19" s="24" t="s">
        <v>377</v>
      </c>
      <c r="B19" s="24" t="s">
        <v>903</v>
      </c>
      <c r="C19" s="24" t="s">
        <v>60</v>
      </c>
      <c r="D19" s="25">
        <v>200</v>
      </c>
      <c r="E19" s="26">
        <v>199.5208</v>
      </c>
      <c r="F19" s="27">
        <f>ROUND((E19/VLOOKUP("net assets",A:E,5,0)*100),2)</f>
        <v>4.36</v>
      </c>
      <c r="G19" s="50"/>
      <c r="M19" s="28"/>
      <c r="N19" s="28"/>
      <c r="O19" s="28"/>
    </row>
    <row r="20" spans="1:15" ht="12.75">
      <c r="A20" s="24" t="s">
        <v>216</v>
      </c>
      <c r="B20" s="24" t="s">
        <v>735</v>
      </c>
      <c r="C20" s="24" t="s">
        <v>60</v>
      </c>
      <c r="D20" s="25">
        <v>68</v>
      </c>
      <c r="E20" s="26">
        <v>115.29134800000001</v>
      </c>
      <c r="F20" s="27">
        <f>ROUND((E20/VLOOKUP("net assets",A:E,5,0)*100),2)</f>
        <v>2.52</v>
      </c>
      <c r="G20" s="50"/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</f>
        <v>3024.49621256</v>
      </c>
      <c r="F21" s="32">
        <f>SUM(F7:F20)</f>
        <v>66.08</v>
      </c>
      <c r="M21" s="34"/>
      <c r="N21" s="34"/>
      <c r="O21" s="34"/>
    </row>
    <row r="22" spans="1:15" ht="12.75">
      <c r="A22" s="12" t="s">
        <v>70</v>
      </c>
      <c r="B22" s="12"/>
      <c r="C22" s="24"/>
      <c r="D22" s="25"/>
      <c r="E22" s="26"/>
      <c r="F22" s="27"/>
      <c r="M22" s="28"/>
      <c r="N22" s="28"/>
      <c r="O22" s="28"/>
    </row>
    <row r="23" spans="1:15" ht="12.75">
      <c r="A23" s="24" t="s">
        <v>461</v>
      </c>
      <c r="B23" s="24" t="s">
        <v>896</v>
      </c>
      <c r="C23" s="24" t="s">
        <v>69</v>
      </c>
      <c r="D23" s="25">
        <v>0.025</v>
      </c>
      <c r="E23" s="26">
        <v>271.67428739999997</v>
      </c>
      <c r="F23" s="27">
        <f>ROUND((E23/VLOOKUP("net assets",A:E,5,0)*100),2)</f>
        <v>5.94</v>
      </c>
      <c r="G23" s="50"/>
      <c r="M23" s="28"/>
      <c r="N23" s="28"/>
      <c r="O23" s="28"/>
    </row>
    <row r="24" spans="1:15" ht="12.75">
      <c r="A24" s="24" t="s">
        <v>477</v>
      </c>
      <c r="B24" s="24" t="s">
        <v>904</v>
      </c>
      <c r="C24" s="24" t="s">
        <v>295</v>
      </c>
      <c r="D24" s="25">
        <v>0.025</v>
      </c>
      <c r="E24" s="26">
        <v>250.6218484</v>
      </c>
      <c r="F24" s="27">
        <f>ROUND((E24/VLOOKUP("net assets",A:E,5,0)*100),2)</f>
        <v>5.48</v>
      </c>
      <c r="G24" s="50"/>
      <c r="M24" s="28"/>
      <c r="N24" s="28"/>
      <c r="O24" s="28"/>
    </row>
    <row r="25" spans="1:15" ht="12.75">
      <c r="A25" s="24" t="s">
        <v>460</v>
      </c>
      <c r="B25" s="24" t="s">
        <v>895</v>
      </c>
      <c r="C25" s="24" t="s">
        <v>56</v>
      </c>
      <c r="D25" s="25">
        <v>0.022</v>
      </c>
      <c r="E25" s="26">
        <v>238.42781560400002</v>
      </c>
      <c r="F25" s="27">
        <f>ROUND((E25/VLOOKUP("net assets",A:E,5,0)*100),2)</f>
        <v>5.21</v>
      </c>
      <c r="G25" s="50"/>
      <c r="M25" s="28"/>
      <c r="N25" s="28"/>
      <c r="O25" s="28"/>
    </row>
    <row r="26" spans="1:15" s="33" customFormat="1" ht="12.75">
      <c r="A26" s="29" t="s">
        <v>29</v>
      </c>
      <c r="B26" s="29"/>
      <c r="C26" s="29"/>
      <c r="D26" s="30"/>
      <c r="E26" s="31">
        <f>SUM(E22:E25)</f>
        <v>760.723951404</v>
      </c>
      <c r="F26" s="32">
        <f>SUM(F22:F25)</f>
        <v>16.630000000000003</v>
      </c>
      <c r="M26" s="34"/>
      <c r="N26" s="34"/>
      <c r="O26" s="34"/>
    </row>
    <row r="27" spans="1:15" ht="12.75">
      <c r="A27" s="24" t="s">
        <v>30</v>
      </c>
      <c r="B27" s="24"/>
      <c r="C27" s="24"/>
      <c r="D27" s="25"/>
      <c r="E27" s="26">
        <v>49.967175700000006</v>
      </c>
      <c r="F27" s="27">
        <f>ROUND((E27/VLOOKUP("net assets",A:E,5,0)*100),2)</f>
        <v>1.09</v>
      </c>
      <c r="G27" s="50"/>
      <c r="M27" s="28"/>
      <c r="N27" s="28"/>
      <c r="O27" s="28"/>
    </row>
    <row r="28" spans="1:15" s="33" customFormat="1" ht="12.75">
      <c r="A28" s="29" t="s">
        <v>29</v>
      </c>
      <c r="B28" s="29"/>
      <c r="C28" s="29"/>
      <c r="D28" s="30"/>
      <c r="E28" s="31">
        <f>SUM(E27:E27)</f>
        <v>49.967175700000006</v>
      </c>
      <c r="F28" s="32">
        <f>SUM(F27:F27)</f>
        <v>1.09</v>
      </c>
      <c r="M28" s="34"/>
      <c r="N28" s="34"/>
      <c r="O28" s="34"/>
    </row>
    <row r="29" spans="1:7" s="38" customFormat="1" ht="12.75">
      <c r="A29" s="24" t="s">
        <v>31</v>
      </c>
      <c r="B29" s="24"/>
      <c r="C29" s="24"/>
      <c r="D29" s="35"/>
      <c r="E29" s="36">
        <v>741.4991471359998</v>
      </c>
      <c r="F29" s="27">
        <f>ROUND((E29/VLOOKUP("net assets",A:E,5,0)*100),2)</f>
        <v>16.2</v>
      </c>
      <c r="G29" s="50"/>
    </row>
    <row r="30" spans="1:7" s="33" customFormat="1" ht="12.75">
      <c r="A30" s="29" t="s">
        <v>32</v>
      </c>
      <c r="B30" s="29"/>
      <c r="C30" s="29"/>
      <c r="D30" s="39"/>
      <c r="E30" s="40">
        <v>4576.6864868</v>
      </c>
      <c r="F30" s="41">
        <v>100</v>
      </c>
      <c r="G30" s="51"/>
    </row>
    <row r="31" ht="12.75">
      <c r="A31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1"/>
  </sheetPr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7" bestFit="1" customWidth="1"/>
    <col min="2" max="2" width="17.00390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7" width="16.7109375" style="7" bestFit="1" customWidth="1"/>
    <col min="8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379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27</v>
      </c>
      <c r="B8" s="24" t="s">
        <v>905</v>
      </c>
      <c r="C8" s="24" t="s">
        <v>14</v>
      </c>
      <c r="D8" s="25">
        <v>1.5</v>
      </c>
      <c r="E8" s="26">
        <v>1473.2420055000002</v>
      </c>
      <c r="F8" s="27">
        <f>ROUND((E8/VLOOKUP("net assets",A:E,5,0)*100),2)</f>
        <v>9.89</v>
      </c>
      <c r="G8" s="50"/>
      <c r="M8" s="28"/>
      <c r="N8" s="28"/>
      <c r="O8" s="28"/>
    </row>
    <row r="9" spans="1:15" ht="12.75">
      <c r="A9" s="24" t="s">
        <v>118</v>
      </c>
      <c r="B9" s="24" t="s">
        <v>906</v>
      </c>
      <c r="C9" s="24" t="s">
        <v>105</v>
      </c>
      <c r="D9" s="25">
        <v>1.5</v>
      </c>
      <c r="E9" s="26">
        <v>1472.939676</v>
      </c>
      <c r="F9" s="27">
        <f>ROUND((E9/VLOOKUP("net assets",A:E,5,0)*100),2)</f>
        <v>9.89</v>
      </c>
      <c r="G9" s="50"/>
      <c r="M9" s="28"/>
      <c r="N9" s="28"/>
      <c r="O9" s="28"/>
    </row>
    <row r="10" spans="1:15" ht="12.75">
      <c r="A10" s="24" t="s">
        <v>36</v>
      </c>
      <c r="B10" s="24" t="s">
        <v>907</v>
      </c>
      <c r="C10" s="24" t="s">
        <v>17</v>
      </c>
      <c r="D10" s="25">
        <v>1.5</v>
      </c>
      <c r="E10" s="26">
        <v>1472.1250875</v>
      </c>
      <c r="F10" s="27">
        <f>ROUND((E10/VLOOKUP("net assets",A:E,5,0)*100),2)</f>
        <v>9.89</v>
      </c>
      <c r="G10" s="50"/>
      <c r="M10" s="28"/>
      <c r="N10" s="28"/>
      <c r="O10" s="28"/>
    </row>
    <row r="11" spans="1:15" ht="12.75">
      <c r="A11" s="24" t="s">
        <v>99</v>
      </c>
      <c r="B11" s="24" t="s">
        <v>908</v>
      </c>
      <c r="C11" s="24" t="s">
        <v>20</v>
      </c>
      <c r="D11" s="25">
        <v>1.5</v>
      </c>
      <c r="E11" s="26">
        <v>1472.1250875</v>
      </c>
      <c r="F11" s="27">
        <f>ROUND((E11/VLOOKUP("net assets",A:E,5,0)*100),2)</f>
        <v>9.89</v>
      </c>
      <c r="G11" s="50"/>
      <c r="M11" s="28"/>
      <c r="N11" s="28"/>
      <c r="O11" s="28"/>
    </row>
    <row r="12" spans="1:15" ht="12.75">
      <c r="A12" s="24" t="s">
        <v>91</v>
      </c>
      <c r="B12" s="24" t="s">
        <v>909</v>
      </c>
      <c r="C12" s="24" t="s">
        <v>14</v>
      </c>
      <c r="D12" s="25">
        <v>1.5</v>
      </c>
      <c r="E12" s="26">
        <v>1470.1334084999999</v>
      </c>
      <c r="F12" s="27">
        <f>ROUND((E12/VLOOKUP("net assets",A:E,5,0)*100),2)</f>
        <v>9.87</v>
      </c>
      <c r="G12" s="50"/>
      <c r="M12" s="28"/>
      <c r="N12" s="28"/>
      <c r="O12" s="28"/>
    </row>
    <row r="13" spans="1:15" ht="12.75">
      <c r="A13" s="24" t="s">
        <v>18</v>
      </c>
      <c r="B13" s="24" t="s">
        <v>910</v>
      </c>
      <c r="C13" s="24" t="s">
        <v>17</v>
      </c>
      <c r="D13" s="25">
        <v>1.35</v>
      </c>
      <c r="E13" s="26">
        <v>1323.30298725</v>
      </c>
      <c r="F13" s="27">
        <f>ROUND((E13/VLOOKUP("net assets",A:E,5,0)*100),2)</f>
        <v>8.89</v>
      </c>
      <c r="G13" s="50"/>
      <c r="M13" s="28"/>
      <c r="N13" s="28"/>
      <c r="O13" s="28"/>
    </row>
    <row r="14" spans="1:15" ht="12.75">
      <c r="A14" s="24" t="s">
        <v>16</v>
      </c>
      <c r="B14" s="24" t="s">
        <v>911</v>
      </c>
      <c r="C14" s="24" t="s">
        <v>17</v>
      </c>
      <c r="D14" s="25">
        <v>1.2</v>
      </c>
      <c r="E14" s="26">
        <v>1180.300842</v>
      </c>
      <c r="F14" s="27">
        <f>ROUND((E14/VLOOKUP("net assets",A:E,5,0)*100),2)</f>
        <v>7.93</v>
      </c>
      <c r="G14" s="50"/>
      <c r="M14" s="28"/>
      <c r="N14" s="28"/>
      <c r="O14" s="28"/>
    </row>
    <row r="15" spans="1:15" ht="12.75">
      <c r="A15" s="24" t="s">
        <v>42</v>
      </c>
      <c r="B15" s="24" t="s">
        <v>912</v>
      </c>
      <c r="C15" s="24" t="s">
        <v>14</v>
      </c>
      <c r="D15" s="25">
        <v>1.2</v>
      </c>
      <c r="E15" s="26">
        <v>1179.9679752</v>
      </c>
      <c r="F15" s="27">
        <f>ROUND((E15/VLOOKUP("net assets",A:E,5,0)*100),2)</f>
        <v>7.93</v>
      </c>
      <c r="G15" s="50"/>
      <c r="M15" s="28"/>
      <c r="N15" s="28"/>
      <c r="O15" s="28"/>
    </row>
    <row r="16" spans="1:15" ht="12.75">
      <c r="A16" s="24" t="s">
        <v>26</v>
      </c>
      <c r="B16" s="24" t="s">
        <v>913</v>
      </c>
      <c r="C16" s="24" t="s">
        <v>17</v>
      </c>
      <c r="D16" s="25">
        <v>1.2</v>
      </c>
      <c r="E16" s="26">
        <v>1177.70007</v>
      </c>
      <c r="F16" s="27">
        <f>ROUND((E16/VLOOKUP("net assets",A:E,5,0)*100),2)</f>
        <v>7.91</v>
      </c>
      <c r="G16" s="50"/>
      <c r="M16" s="28"/>
      <c r="N16" s="28"/>
      <c r="O16" s="28"/>
    </row>
    <row r="17" spans="1:15" ht="12.75">
      <c r="A17" s="24" t="s">
        <v>21</v>
      </c>
      <c r="B17" s="24" t="s">
        <v>914</v>
      </c>
      <c r="C17" s="24" t="s">
        <v>14</v>
      </c>
      <c r="D17" s="25">
        <v>1.2</v>
      </c>
      <c r="E17" s="26">
        <v>1177.70007</v>
      </c>
      <c r="F17" s="27">
        <f>ROUND((E17/VLOOKUP("net assets",A:E,5,0)*100),2)</f>
        <v>7.91</v>
      </c>
      <c r="G17" s="50"/>
      <c r="M17" s="28"/>
      <c r="N17" s="28"/>
      <c r="O17" s="28"/>
    </row>
    <row r="18" spans="1:15" ht="12.75">
      <c r="A18" s="24" t="s">
        <v>28</v>
      </c>
      <c r="B18" s="24" t="s">
        <v>915</v>
      </c>
      <c r="C18" s="24" t="s">
        <v>14</v>
      </c>
      <c r="D18" s="25">
        <v>1</v>
      </c>
      <c r="E18" s="26">
        <v>984.712247</v>
      </c>
      <c r="F18" s="27">
        <f>ROUND((E18/VLOOKUP("net assets",A:E,5,0)*100),2)</f>
        <v>6.61</v>
      </c>
      <c r="G18" s="50"/>
      <c r="M18" s="28"/>
      <c r="N18" s="28"/>
      <c r="O18" s="28"/>
    </row>
    <row r="19" spans="1:15" ht="12.75">
      <c r="A19" s="24" t="s">
        <v>154</v>
      </c>
      <c r="B19" s="24" t="s">
        <v>916</v>
      </c>
      <c r="C19" s="24" t="s">
        <v>14</v>
      </c>
      <c r="D19" s="25">
        <v>0.5</v>
      </c>
      <c r="E19" s="26">
        <v>492.31212450000004</v>
      </c>
      <c r="F19" s="27">
        <f>ROUND((E19/VLOOKUP("net assets",A:E,5,0)*100),2)</f>
        <v>3.31</v>
      </c>
      <c r="G19" s="50"/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SUM(E7:E19)</f>
        <v>14876.561580950001</v>
      </c>
      <c r="F20" s="32">
        <f>SUM(F7:F19)</f>
        <v>99.92</v>
      </c>
      <c r="M20" s="34"/>
      <c r="N20" s="34"/>
      <c r="O20" s="34"/>
    </row>
    <row r="21" spans="1:15" ht="12.75">
      <c r="A21" s="24" t="s">
        <v>30</v>
      </c>
      <c r="B21" s="24"/>
      <c r="C21" s="24"/>
      <c r="D21" s="25"/>
      <c r="E21" s="26">
        <v>9.9934352</v>
      </c>
      <c r="F21" s="27">
        <f>ROUND((E21/VLOOKUP("net assets",A:E,5,0)*100),2)</f>
        <v>0.07</v>
      </c>
      <c r="G21" s="50"/>
      <c r="M21" s="28"/>
      <c r="N21" s="28"/>
      <c r="O21" s="28"/>
    </row>
    <row r="22" spans="1:15" s="33" customFormat="1" ht="12.75">
      <c r="A22" s="29" t="s">
        <v>29</v>
      </c>
      <c r="B22" s="29"/>
      <c r="C22" s="29"/>
      <c r="D22" s="30"/>
      <c r="E22" s="31">
        <f>SUM(E21:E21)</f>
        <v>9.9934352</v>
      </c>
      <c r="F22" s="32">
        <f>SUM(F21:F21)</f>
        <v>0.07</v>
      </c>
      <c r="M22" s="34"/>
      <c r="N22" s="34"/>
      <c r="O22" s="34"/>
    </row>
    <row r="23" spans="1:7" s="38" customFormat="1" ht="12.75">
      <c r="A23" s="24" t="s">
        <v>31</v>
      </c>
      <c r="B23" s="24"/>
      <c r="C23" s="24"/>
      <c r="D23" s="35"/>
      <c r="E23" s="36">
        <v>2.61</v>
      </c>
      <c r="F23" s="37">
        <v>0.01</v>
      </c>
      <c r="G23" s="56"/>
    </row>
    <row r="24" spans="1:7" s="33" customFormat="1" ht="12.75">
      <c r="A24" s="29" t="s">
        <v>32</v>
      </c>
      <c r="B24" s="29"/>
      <c r="C24" s="29"/>
      <c r="D24" s="39"/>
      <c r="E24" s="40">
        <v>14889.1574656</v>
      </c>
      <c r="F24" s="41">
        <v>100</v>
      </c>
      <c r="G24" s="50"/>
    </row>
    <row r="25" ht="12.75">
      <c r="A25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57421875" style="7" bestFit="1" customWidth="1"/>
    <col min="2" max="2" width="14.710937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7" width="16.7109375" style="7" bestFit="1" customWidth="1"/>
    <col min="8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382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383</v>
      </c>
      <c r="B8" s="24" t="s">
        <v>917</v>
      </c>
      <c r="C8" s="24" t="s">
        <v>53</v>
      </c>
      <c r="D8" s="25">
        <v>0.03</v>
      </c>
      <c r="E8" s="26">
        <v>314.88410982</v>
      </c>
      <c r="F8" s="27">
        <f>ROUND((E8/VLOOKUP("net assets",A:E,5,0)*100),2)</f>
        <v>5.65</v>
      </c>
      <c r="G8" s="50"/>
      <c r="M8" s="28"/>
      <c r="N8" s="28"/>
      <c r="O8" s="28"/>
    </row>
    <row r="9" spans="1:15" ht="12.75">
      <c r="A9" s="24" t="s">
        <v>385</v>
      </c>
      <c r="B9" s="24" t="s">
        <v>918</v>
      </c>
      <c r="C9" s="24" t="s">
        <v>295</v>
      </c>
      <c r="D9" s="25">
        <v>0.029</v>
      </c>
      <c r="E9" s="26">
        <v>305.60823383999997</v>
      </c>
      <c r="F9" s="27">
        <f>ROUND((E9/VLOOKUP("net assets",A:E,5,0)*100),2)</f>
        <v>5.48</v>
      </c>
      <c r="G9" s="50"/>
      <c r="M9" s="28"/>
      <c r="N9" s="28"/>
      <c r="O9" s="28"/>
    </row>
    <row r="10" spans="1:15" ht="12.75">
      <c r="A10" s="24" t="s">
        <v>64</v>
      </c>
      <c r="B10" s="24" t="s">
        <v>532</v>
      </c>
      <c r="C10" s="24" t="s">
        <v>56</v>
      </c>
      <c r="D10" s="25">
        <v>0.029</v>
      </c>
      <c r="E10" s="26">
        <v>290.976301414</v>
      </c>
      <c r="F10" s="27">
        <f>ROUND((E10/VLOOKUP("net assets",A:E,5,0)*100),2)</f>
        <v>5.22</v>
      </c>
      <c r="G10" s="50"/>
      <c r="M10" s="28"/>
      <c r="N10" s="28"/>
      <c r="O10" s="28"/>
    </row>
    <row r="11" spans="1:15" ht="12.75">
      <c r="A11" s="24" t="s">
        <v>67</v>
      </c>
      <c r="B11" s="24" t="s">
        <v>536</v>
      </c>
      <c r="C11" s="24" t="s">
        <v>60</v>
      </c>
      <c r="D11" s="25">
        <v>0.029</v>
      </c>
      <c r="E11" s="26">
        <v>289.954716906</v>
      </c>
      <c r="F11" s="27">
        <f>ROUND((E11/VLOOKUP("net assets",A:E,5,0)*100),2)</f>
        <v>5.2</v>
      </c>
      <c r="G11" s="50"/>
      <c r="M11" s="28"/>
      <c r="N11" s="28"/>
      <c r="O11" s="28"/>
    </row>
    <row r="12" spans="1:15" ht="12.75">
      <c r="A12" s="24" t="s">
        <v>355</v>
      </c>
      <c r="B12" s="24" t="s">
        <v>883</v>
      </c>
      <c r="C12" s="24" t="s">
        <v>60</v>
      </c>
      <c r="D12" s="25">
        <v>0.029</v>
      </c>
      <c r="E12" s="26">
        <v>287.334256838</v>
      </c>
      <c r="F12" s="27">
        <f>ROUND((E12/VLOOKUP("net assets",A:E,5,0)*100),2)</f>
        <v>5.15</v>
      </c>
      <c r="G12" s="50"/>
      <c r="M12" s="28"/>
      <c r="N12" s="28"/>
      <c r="O12" s="28"/>
    </row>
    <row r="13" spans="1:15" ht="12.75">
      <c r="A13" s="24" t="s">
        <v>50</v>
      </c>
      <c r="B13" s="24" t="s">
        <v>919</v>
      </c>
      <c r="C13" s="24" t="s">
        <v>51</v>
      </c>
      <c r="D13" s="25">
        <v>0.034</v>
      </c>
      <c r="E13" s="26">
        <v>269.73541962999997</v>
      </c>
      <c r="F13" s="27">
        <f>ROUND((E13/VLOOKUP("net assets",A:E,5,0)*100),2)</f>
        <v>4.84</v>
      </c>
      <c r="G13" s="50"/>
      <c r="M13" s="28"/>
      <c r="N13" s="28"/>
      <c r="O13" s="28"/>
    </row>
    <row r="14" spans="1:15" ht="12.75">
      <c r="A14" s="24" t="s">
        <v>52</v>
      </c>
      <c r="B14" s="24" t="s">
        <v>920</v>
      </c>
      <c r="C14" s="24" t="s">
        <v>53</v>
      </c>
      <c r="D14" s="25">
        <v>0.025</v>
      </c>
      <c r="E14" s="26">
        <v>264.867085675</v>
      </c>
      <c r="F14" s="27">
        <f>ROUND((E14/VLOOKUP("net assets",A:E,5,0)*100),2)</f>
        <v>4.75</v>
      </c>
      <c r="G14" s="50"/>
      <c r="M14" s="28"/>
      <c r="N14" s="28"/>
      <c r="O14" s="28"/>
    </row>
    <row r="15" spans="1:15" ht="12.75">
      <c r="A15" s="24" t="s">
        <v>54</v>
      </c>
      <c r="B15" s="24" t="s">
        <v>921</v>
      </c>
      <c r="C15" s="24" t="s">
        <v>56</v>
      </c>
      <c r="D15" s="25">
        <v>0.025</v>
      </c>
      <c r="E15" s="26">
        <v>264.50430135</v>
      </c>
      <c r="F15" s="27">
        <f>ROUND((E15/VLOOKUP("net assets",A:E,5,0)*100),2)</f>
        <v>4.75</v>
      </c>
      <c r="G15" s="50"/>
      <c r="M15" s="28"/>
      <c r="N15" s="28"/>
      <c r="O15" s="28"/>
    </row>
    <row r="16" spans="1:15" ht="12.75">
      <c r="A16" s="24" t="s">
        <v>55</v>
      </c>
      <c r="B16" s="24" t="s">
        <v>922</v>
      </c>
      <c r="C16" s="24" t="s">
        <v>56</v>
      </c>
      <c r="D16" s="25">
        <v>0.025</v>
      </c>
      <c r="E16" s="26">
        <v>263.73822375</v>
      </c>
      <c r="F16" s="27">
        <f>ROUND((E16/VLOOKUP("net assets",A:E,5,0)*100),2)</f>
        <v>4.73</v>
      </c>
      <c r="G16" s="50"/>
      <c r="M16" s="28"/>
      <c r="N16" s="28"/>
      <c r="O16" s="28"/>
    </row>
    <row r="17" spans="1:15" ht="12.75">
      <c r="A17" s="24" t="s">
        <v>83</v>
      </c>
      <c r="B17" s="24" t="s">
        <v>923</v>
      </c>
      <c r="C17" s="24" t="s">
        <v>53</v>
      </c>
      <c r="D17" s="25">
        <v>0.033</v>
      </c>
      <c r="E17" s="26">
        <v>263.407766754</v>
      </c>
      <c r="F17" s="27">
        <f>ROUND((E17/VLOOKUP("net assets",A:E,5,0)*100),2)</f>
        <v>4.73</v>
      </c>
      <c r="G17" s="50"/>
      <c r="M17" s="28"/>
      <c r="N17" s="28"/>
      <c r="O17" s="28"/>
    </row>
    <row r="18" spans="1:15" ht="12.75">
      <c r="A18" s="24" t="s">
        <v>84</v>
      </c>
      <c r="B18" s="24" t="s">
        <v>924</v>
      </c>
      <c r="C18" s="24" t="s">
        <v>66</v>
      </c>
      <c r="D18" s="25">
        <v>0.025</v>
      </c>
      <c r="E18" s="26">
        <v>262.550577375</v>
      </c>
      <c r="F18" s="27">
        <f>ROUND((E18/VLOOKUP("net assets",A:E,5,0)*100),2)</f>
        <v>4.71</v>
      </c>
      <c r="G18" s="50"/>
      <c r="M18" s="28"/>
      <c r="N18" s="28"/>
      <c r="O18" s="28"/>
    </row>
    <row r="19" spans="1:15" ht="12.75">
      <c r="A19" s="24" t="s">
        <v>386</v>
      </c>
      <c r="B19" s="24" t="s">
        <v>925</v>
      </c>
      <c r="C19" s="24" t="s">
        <v>60</v>
      </c>
      <c r="D19" s="25">
        <v>0.025</v>
      </c>
      <c r="E19" s="26">
        <v>254.480295875</v>
      </c>
      <c r="F19" s="27">
        <f>ROUND((E19/VLOOKUP("net assets",A:E,5,0)*100),2)</f>
        <v>4.57</v>
      </c>
      <c r="G19" s="50"/>
      <c r="M19" s="28"/>
      <c r="N19" s="28"/>
      <c r="O19" s="28"/>
    </row>
    <row r="20" spans="1:15" ht="12.75">
      <c r="A20" s="24" t="s">
        <v>61</v>
      </c>
      <c r="B20" s="24" t="s">
        <v>530</v>
      </c>
      <c r="C20" s="24" t="s">
        <v>62</v>
      </c>
      <c r="D20" s="25">
        <v>0.025</v>
      </c>
      <c r="E20" s="26">
        <v>253.30805435</v>
      </c>
      <c r="F20" s="27">
        <f>ROUND((E20/VLOOKUP("net assets",A:E,5,0)*100),2)</f>
        <v>4.54</v>
      </c>
      <c r="G20" s="50"/>
      <c r="M20" s="28"/>
      <c r="N20" s="28"/>
      <c r="O20" s="28"/>
    </row>
    <row r="21" spans="1:15" ht="12.75">
      <c r="A21" s="24" t="s">
        <v>387</v>
      </c>
      <c r="B21" s="24" t="s">
        <v>926</v>
      </c>
      <c r="C21" s="24" t="s">
        <v>60</v>
      </c>
      <c r="D21" s="25">
        <v>0.025</v>
      </c>
      <c r="E21" s="26">
        <v>252.41983725000003</v>
      </c>
      <c r="F21" s="27">
        <f>ROUND((E21/VLOOKUP("net assets",A:E,5,0)*100),2)</f>
        <v>4.53</v>
      </c>
      <c r="G21" s="50"/>
      <c r="M21" s="28"/>
      <c r="N21" s="28"/>
      <c r="O21" s="28"/>
    </row>
    <row r="22" spans="1:15" ht="12.75">
      <c r="A22" s="24" t="s">
        <v>388</v>
      </c>
      <c r="B22" s="24" t="s">
        <v>927</v>
      </c>
      <c r="C22" s="24" t="s">
        <v>66</v>
      </c>
      <c r="D22" s="25">
        <v>0.025</v>
      </c>
      <c r="E22" s="26">
        <v>251.969413825</v>
      </c>
      <c r="F22" s="27">
        <f>ROUND((E22/VLOOKUP("net assets",A:E,5,0)*100),2)</f>
        <v>4.52</v>
      </c>
      <c r="G22" s="50"/>
      <c r="M22" s="28"/>
      <c r="N22" s="28"/>
      <c r="O22" s="28"/>
    </row>
    <row r="23" spans="1:15" ht="12.75">
      <c r="A23" s="24" t="s">
        <v>389</v>
      </c>
      <c r="B23" s="24" t="s">
        <v>928</v>
      </c>
      <c r="C23" s="24" t="s">
        <v>58</v>
      </c>
      <c r="D23" s="25">
        <v>0.05</v>
      </c>
      <c r="E23" s="26">
        <v>249.1487505</v>
      </c>
      <c r="F23" s="27">
        <f>ROUND((E23/VLOOKUP("net assets",A:E,5,0)*100),2)</f>
        <v>4.47</v>
      </c>
      <c r="G23" s="50"/>
      <c r="M23" s="28"/>
      <c r="N23" s="28"/>
      <c r="O23" s="28"/>
    </row>
    <row r="24" spans="1:15" ht="12.75">
      <c r="A24" s="24" t="s">
        <v>390</v>
      </c>
      <c r="B24" s="24" t="s">
        <v>929</v>
      </c>
      <c r="C24" s="24" t="s">
        <v>60</v>
      </c>
      <c r="D24" s="25">
        <v>0.025</v>
      </c>
      <c r="E24" s="26">
        <v>247.811745225</v>
      </c>
      <c r="F24" s="27">
        <f>ROUND((E24/VLOOKUP("net assets",A:E,5,0)*100),2)</f>
        <v>4.45</v>
      </c>
      <c r="G24" s="50"/>
      <c r="M24" s="28"/>
      <c r="N24" s="28"/>
      <c r="O24" s="28"/>
    </row>
    <row r="25" spans="1:15" s="33" customFormat="1" ht="12.75">
      <c r="A25" s="29" t="s">
        <v>29</v>
      </c>
      <c r="B25" s="29"/>
      <c r="C25" s="29"/>
      <c r="D25" s="30"/>
      <c r="E25" s="31">
        <f>SUM(E7:E24)</f>
        <v>4586.699090377001</v>
      </c>
      <c r="F25" s="32">
        <f>SUM(F7:F24)</f>
        <v>82.29000000000002</v>
      </c>
      <c r="M25" s="34"/>
      <c r="N25" s="34"/>
      <c r="O25" s="34"/>
    </row>
    <row r="26" spans="1:15" ht="12.75">
      <c r="A26" s="12" t="s">
        <v>70</v>
      </c>
      <c r="B26" s="12"/>
      <c r="C26" s="24"/>
      <c r="D26" s="25"/>
      <c r="E26" s="26"/>
      <c r="F26" s="27"/>
      <c r="M26" s="28"/>
      <c r="N26" s="28"/>
      <c r="O26" s="28"/>
    </row>
    <row r="27" spans="1:15" ht="12.75">
      <c r="A27" s="24" t="s">
        <v>461</v>
      </c>
      <c r="B27" s="24" t="s">
        <v>930</v>
      </c>
      <c r="C27" s="24" t="s">
        <v>56</v>
      </c>
      <c r="D27" s="25">
        <v>0.025</v>
      </c>
      <c r="E27" s="26">
        <v>267.7588806</v>
      </c>
      <c r="F27" s="27">
        <f>ROUND((E27/VLOOKUP("net assets",A:E,5,0)*100),2)</f>
        <v>4.8</v>
      </c>
      <c r="G27" s="50"/>
      <c r="M27" s="28"/>
      <c r="N27" s="28"/>
      <c r="O27" s="28"/>
    </row>
    <row r="28" spans="1:15" ht="12.75">
      <c r="A28" s="24" t="s">
        <v>478</v>
      </c>
      <c r="B28" s="24" t="s">
        <v>931</v>
      </c>
      <c r="C28" s="24" t="s">
        <v>53</v>
      </c>
      <c r="D28" s="25">
        <v>0.025</v>
      </c>
      <c r="E28" s="26">
        <v>250.59926762499998</v>
      </c>
      <c r="F28" s="27">
        <f>ROUND((E28/VLOOKUP("net assets",A:E,5,0)*100),2)</f>
        <v>4.5</v>
      </c>
      <c r="G28" s="50"/>
      <c r="M28" s="28"/>
      <c r="N28" s="28"/>
      <c r="O28" s="28"/>
    </row>
    <row r="29" spans="1:15" ht="12.75">
      <c r="A29" s="24" t="s">
        <v>479</v>
      </c>
      <c r="B29" s="24" t="s">
        <v>932</v>
      </c>
      <c r="C29" s="24" t="s">
        <v>48</v>
      </c>
      <c r="D29" s="25">
        <v>0.025</v>
      </c>
      <c r="E29" s="26">
        <v>248.3752219</v>
      </c>
      <c r="F29" s="27">
        <f>ROUND((E29/VLOOKUP("net assets",A:E,5,0)*100),2)</f>
        <v>4.46</v>
      </c>
      <c r="G29" s="50"/>
      <c r="M29" s="28"/>
      <c r="N29" s="28"/>
      <c r="O29" s="28"/>
    </row>
    <row r="30" spans="1:15" s="33" customFormat="1" ht="12.75">
      <c r="A30" s="29" t="s">
        <v>29</v>
      </c>
      <c r="B30" s="29"/>
      <c r="C30" s="29"/>
      <c r="D30" s="30"/>
      <c r="E30" s="31">
        <f>SUM(E26:E29)+0.01</f>
        <v>766.743370125</v>
      </c>
      <c r="F30" s="32">
        <f>SUM(F26:F29)</f>
        <v>13.760000000000002</v>
      </c>
      <c r="M30" s="34"/>
      <c r="N30" s="34"/>
      <c r="O30" s="34"/>
    </row>
    <row r="31" spans="1:15" ht="12.75">
      <c r="A31" s="24" t="s">
        <v>30</v>
      </c>
      <c r="B31" s="24"/>
      <c r="C31" s="24"/>
      <c r="D31" s="25"/>
      <c r="E31" s="26">
        <v>74.9507635</v>
      </c>
      <c r="F31" s="27">
        <f>ROUND((E31/VLOOKUP("net assets",A:E,5,0)*100),2)</f>
        <v>1.34</v>
      </c>
      <c r="G31" s="50"/>
      <c r="M31" s="28"/>
      <c r="N31" s="28"/>
      <c r="O31" s="28"/>
    </row>
    <row r="32" spans="1:15" s="33" customFormat="1" ht="12.75">
      <c r="A32" s="29" t="s">
        <v>29</v>
      </c>
      <c r="B32" s="29"/>
      <c r="C32" s="29"/>
      <c r="D32" s="30"/>
      <c r="E32" s="31">
        <f>SUM(E31:E31)</f>
        <v>74.9507635</v>
      </c>
      <c r="F32" s="32">
        <f>SUM(F31:F31)</f>
        <v>1.34</v>
      </c>
      <c r="M32" s="34"/>
      <c r="N32" s="34"/>
      <c r="O32" s="34"/>
    </row>
    <row r="33" spans="1:7" s="38" customFormat="1" ht="12.75">
      <c r="A33" s="24" t="s">
        <v>31</v>
      </c>
      <c r="B33" s="24"/>
      <c r="C33" s="24"/>
      <c r="D33" s="35"/>
      <c r="E33" s="36">
        <v>145.98258449800133</v>
      </c>
      <c r="F33" s="37">
        <v>2.61</v>
      </c>
      <c r="G33" s="56"/>
    </row>
    <row r="34" spans="1:7" s="33" customFormat="1" ht="12.75">
      <c r="A34" s="29" t="s">
        <v>32</v>
      </c>
      <c r="B34" s="29"/>
      <c r="C34" s="29"/>
      <c r="D34" s="39"/>
      <c r="E34" s="40">
        <v>5574.365808500001</v>
      </c>
      <c r="F34" s="41">
        <v>100</v>
      </c>
      <c r="G34" s="50"/>
    </row>
    <row r="35" ht="12.75">
      <c r="A35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1"/>
  </sheetPr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6.0039062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392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83</v>
      </c>
      <c r="B8" s="24" t="s">
        <v>923</v>
      </c>
      <c r="C8" s="24" t="s">
        <v>53</v>
      </c>
      <c r="D8" s="25">
        <v>0.1</v>
      </c>
      <c r="E8" s="26">
        <v>798.2053537999999</v>
      </c>
      <c r="F8" s="27">
        <f>ROUND((E8/VLOOKUP("net assets",A:E,5,0)*100),2)</f>
        <v>4.8</v>
      </c>
      <c r="G8" s="50"/>
      <c r="M8" s="28"/>
      <c r="N8" s="28"/>
      <c r="O8" s="28"/>
    </row>
    <row r="9" spans="1:15" ht="12.75">
      <c r="A9" s="24" t="s">
        <v>55</v>
      </c>
      <c r="B9" s="24" t="s">
        <v>922</v>
      </c>
      <c r="C9" s="24" t="s">
        <v>56</v>
      </c>
      <c r="D9" s="25">
        <v>0.075</v>
      </c>
      <c r="E9" s="26">
        <v>791.21467125</v>
      </c>
      <c r="F9" s="27">
        <f>ROUND((E9/VLOOKUP("net assets",A:E,5,0)*100),2)</f>
        <v>4.76</v>
      </c>
      <c r="G9" s="50"/>
      <c r="M9" s="28"/>
      <c r="N9" s="28"/>
      <c r="O9" s="28"/>
    </row>
    <row r="10" spans="1:15" ht="12.75">
      <c r="A10" s="24" t="s">
        <v>84</v>
      </c>
      <c r="B10" s="24" t="s">
        <v>924</v>
      </c>
      <c r="C10" s="24" t="s">
        <v>66</v>
      </c>
      <c r="D10" s="25">
        <v>0.075</v>
      </c>
      <c r="E10" s="26">
        <v>787.6517321250001</v>
      </c>
      <c r="F10" s="27">
        <f>ROUND((E10/VLOOKUP("net assets",A:E,5,0)*100),2)</f>
        <v>4.73</v>
      </c>
      <c r="G10" s="50"/>
      <c r="M10" s="28"/>
      <c r="N10" s="28"/>
      <c r="O10" s="28"/>
    </row>
    <row r="11" spans="1:15" ht="12.75">
      <c r="A11" s="24" t="s">
        <v>386</v>
      </c>
      <c r="B11" s="24" t="s">
        <v>925</v>
      </c>
      <c r="C11" s="24" t="s">
        <v>60</v>
      </c>
      <c r="D11" s="25">
        <v>0.075</v>
      </c>
      <c r="E11" s="26">
        <v>763.4408876250001</v>
      </c>
      <c r="F11" s="27">
        <f>ROUND((E11/VLOOKUP("net assets",A:E,5,0)*100),2)</f>
        <v>4.59</v>
      </c>
      <c r="G11" s="50"/>
      <c r="M11" s="28"/>
      <c r="N11" s="28"/>
      <c r="O11" s="28"/>
    </row>
    <row r="12" spans="1:15" ht="12.75">
      <c r="A12" s="24" t="s">
        <v>61</v>
      </c>
      <c r="B12" s="24" t="s">
        <v>530</v>
      </c>
      <c r="C12" s="24" t="s">
        <v>62</v>
      </c>
      <c r="D12" s="25">
        <v>0.075</v>
      </c>
      <c r="E12" s="26">
        <v>759.9241630500001</v>
      </c>
      <c r="F12" s="27">
        <f>ROUND((E12/VLOOKUP("net assets",A:E,5,0)*100),2)</f>
        <v>4.57</v>
      </c>
      <c r="G12" s="50"/>
      <c r="M12" s="28"/>
      <c r="N12" s="28"/>
      <c r="O12" s="28"/>
    </row>
    <row r="13" spans="1:15" ht="12.75">
      <c r="A13" s="24" t="s">
        <v>385</v>
      </c>
      <c r="B13" s="24" t="s">
        <v>918</v>
      </c>
      <c r="C13" s="24" t="s">
        <v>295</v>
      </c>
      <c r="D13" s="25">
        <v>0.071</v>
      </c>
      <c r="E13" s="26">
        <v>748.21326216</v>
      </c>
      <c r="F13" s="27">
        <f>ROUND((E13/VLOOKUP("net assets",A:E,5,0)*100),2)</f>
        <v>4.5</v>
      </c>
      <c r="G13" s="50"/>
      <c r="M13" s="28"/>
      <c r="N13" s="28"/>
      <c r="O13" s="28"/>
    </row>
    <row r="14" spans="1:15" ht="12.75">
      <c r="A14" s="24" t="s">
        <v>389</v>
      </c>
      <c r="B14" s="24" t="s">
        <v>928</v>
      </c>
      <c r="C14" s="24" t="s">
        <v>58</v>
      </c>
      <c r="D14" s="25">
        <v>0.15</v>
      </c>
      <c r="E14" s="26">
        <v>747.4462515</v>
      </c>
      <c r="F14" s="27">
        <f>ROUND((E14/VLOOKUP("net assets",A:E,5,0)*100),2)</f>
        <v>4.49</v>
      </c>
      <c r="G14" s="50"/>
      <c r="M14" s="28"/>
      <c r="N14" s="28"/>
      <c r="O14" s="28"/>
    </row>
    <row r="15" spans="1:15" ht="12.75">
      <c r="A15" s="24" t="s">
        <v>67</v>
      </c>
      <c r="B15" s="24" t="s">
        <v>536</v>
      </c>
      <c r="C15" s="24" t="s">
        <v>60</v>
      </c>
      <c r="D15" s="25">
        <v>0.07</v>
      </c>
      <c r="E15" s="26">
        <v>699.89069598</v>
      </c>
      <c r="F15" s="27">
        <f>ROUND((E15/VLOOKUP("net assets",A:E,5,0)*100),2)</f>
        <v>4.21</v>
      </c>
      <c r="G15" s="50"/>
      <c r="M15" s="28"/>
      <c r="N15" s="28"/>
      <c r="O15" s="28"/>
    </row>
    <row r="16" spans="1:15" ht="12.75">
      <c r="A16" s="24" t="s">
        <v>355</v>
      </c>
      <c r="B16" s="24" t="s">
        <v>883</v>
      </c>
      <c r="C16" s="24" t="s">
        <v>60</v>
      </c>
      <c r="D16" s="25">
        <v>0.066</v>
      </c>
      <c r="E16" s="26">
        <v>653.933136252</v>
      </c>
      <c r="F16" s="27">
        <f>ROUND((E16/VLOOKUP("net assets",A:E,5,0)*100),2)</f>
        <v>3.93</v>
      </c>
      <c r="G16" s="50"/>
      <c r="M16" s="28"/>
      <c r="N16" s="28"/>
      <c r="O16" s="28"/>
    </row>
    <row r="17" spans="1:15" ht="12.75">
      <c r="A17" s="24" t="s">
        <v>52</v>
      </c>
      <c r="B17" s="24" t="s">
        <v>933</v>
      </c>
      <c r="C17" s="24" t="s">
        <v>53</v>
      </c>
      <c r="D17" s="25">
        <v>0.05</v>
      </c>
      <c r="E17" s="26">
        <v>532.2468175500001</v>
      </c>
      <c r="F17" s="27">
        <f>ROUND((E17/VLOOKUP("net assets",A:E,5,0)*100),2)</f>
        <v>3.2</v>
      </c>
      <c r="G17" s="50"/>
      <c r="M17" s="28"/>
      <c r="N17" s="28"/>
      <c r="O17" s="28"/>
    </row>
    <row r="18" spans="1:15" ht="12.75">
      <c r="A18" s="24" t="s">
        <v>54</v>
      </c>
      <c r="B18" s="24" t="s">
        <v>934</v>
      </c>
      <c r="C18" s="24" t="s">
        <v>56</v>
      </c>
      <c r="D18" s="25">
        <v>0.05</v>
      </c>
      <c r="E18" s="26">
        <v>531.52234275</v>
      </c>
      <c r="F18" s="27">
        <f>ROUND((E18/VLOOKUP("net assets",A:E,5,0)*100),2)</f>
        <v>3.19</v>
      </c>
      <c r="G18" s="50"/>
      <c r="M18" s="28"/>
      <c r="N18" s="28"/>
      <c r="O18" s="28"/>
    </row>
    <row r="19" spans="1:15" ht="12.75">
      <c r="A19" s="24" t="s">
        <v>71</v>
      </c>
      <c r="B19" s="24" t="s">
        <v>935</v>
      </c>
      <c r="C19" s="24" t="s">
        <v>66</v>
      </c>
      <c r="D19" s="25">
        <v>0.05</v>
      </c>
      <c r="E19" s="26">
        <v>528.9932571</v>
      </c>
      <c r="F19" s="27">
        <f>ROUND((E19/VLOOKUP("net assets",A:E,5,0)*100),2)</f>
        <v>3.18</v>
      </c>
      <c r="G19" s="50"/>
      <c r="M19" s="28"/>
      <c r="N19" s="28"/>
      <c r="O19" s="28"/>
    </row>
    <row r="20" spans="1:15" ht="12.75">
      <c r="A20" s="24" t="s">
        <v>50</v>
      </c>
      <c r="B20" s="24" t="s">
        <v>936</v>
      </c>
      <c r="C20" s="24" t="s">
        <v>51</v>
      </c>
      <c r="D20" s="25">
        <v>0.066</v>
      </c>
      <c r="E20" s="26">
        <v>521.971880298</v>
      </c>
      <c r="F20" s="27">
        <f>ROUND((E20/VLOOKUP("net assets",A:E,5,0)*100),2)</f>
        <v>3.14</v>
      </c>
      <c r="G20" s="50"/>
      <c r="M20" s="28"/>
      <c r="N20" s="28"/>
      <c r="O20" s="28"/>
    </row>
    <row r="21" spans="1:15" ht="12.75">
      <c r="A21" s="24" t="s">
        <v>52</v>
      </c>
      <c r="B21" s="24" t="s">
        <v>920</v>
      </c>
      <c r="C21" s="24" t="s">
        <v>53</v>
      </c>
      <c r="D21" s="25">
        <v>0.025</v>
      </c>
      <c r="E21" s="26">
        <v>264.867085675</v>
      </c>
      <c r="F21" s="27">
        <f>ROUND((E21/VLOOKUP("net assets",A:E,5,0)*100),2)</f>
        <v>1.59</v>
      </c>
      <c r="G21" s="50"/>
      <c r="M21" s="28"/>
      <c r="N21" s="28"/>
      <c r="O21" s="28"/>
    </row>
    <row r="22" spans="1:15" ht="12.75">
      <c r="A22" s="24" t="s">
        <v>54</v>
      </c>
      <c r="B22" s="24" t="s">
        <v>921</v>
      </c>
      <c r="C22" s="24" t="s">
        <v>56</v>
      </c>
      <c r="D22" s="25">
        <v>0.025</v>
      </c>
      <c r="E22" s="26">
        <v>264.50430135</v>
      </c>
      <c r="F22" s="27">
        <f>ROUND((E22/VLOOKUP("net assets",A:E,5,0)*100),2)</f>
        <v>1.59</v>
      </c>
      <c r="G22" s="50"/>
      <c r="M22" s="28"/>
      <c r="N22" s="28"/>
      <c r="O22" s="28"/>
    </row>
    <row r="23" spans="1:15" ht="12.75">
      <c r="A23" s="24" t="s">
        <v>50</v>
      </c>
      <c r="B23" s="24" t="s">
        <v>919</v>
      </c>
      <c r="C23" s="24" t="s">
        <v>51</v>
      </c>
      <c r="D23" s="25">
        <v>0.033</v>
      </c>
      <c r="E23" s="26">
        <v>261.802024935</v>
      </c>
      <c r="F23" s="27">
        <f>ROUND((E23/VLOOKUP("net assets",A:E,5,0)*100),2)</f>
        <v>1.57</v>
      </c>
      <c r="G23" s="50"/>
      <c r="M23" s="28"/>
      <c r="N23" s="28"/>
      <c r="O23" s="28"/>
    </row>
    <row r="24" spans="1:15" ht="12.75">
      <c r="A24" s="24" t="s">
        <v>387</v>
      </c>
      <c r="B24" s="24" t="s">
        <v>926</v>
      </c>
      <c r="C24" s="24" t="s">
        <v>60</v>
      </c>
      <c r="D24" s="25">
        <v>0.025</v>
      </c>
      <c r="E24" s="26">
        <v>252.41983725000003</v>
      </c>
      <c r="F24" s="27">
        <f>ROUND((E24/VLOOKUP("net assets",A:E,5,0)*100),2)</f>
        <v>1.52</v>
      </c>
      <c r="G24" s="50"/>
      <c r="M24" s="28"/>
      <c r="N24" s="28"/>
      <c r="O24" s="28"/>
    </row>
    <row r="25" spans="1:15" ht="12.75">
      <c r="A25" s="24" t="s">
        <v>388</v>
      </c>
      <c r="B25" s="24" t="s">
        <v>927</v>
      </c>
      <c r="C25" s="24" t="s">
        <v>66</v>
      </c>
      <c r="D25" s="25">
        <v>0.021</v>
      </c>
      <c r="E25" s="26">
        <v>211.65430761300001</v>
      </c>
      <c r="F25" s="27">
        <f>ROUND((E25/VLOOKUP("net assets",A:E,5,0)*100),2)</f>
        <v>1.27</v>
      </c>
      <c r="G25" s="50"/>
      <c r="M25" s="28"/>
      <c r="N25" s="28"/>
      <c r="O25" s="28"/>
    </row>
    <row r="26" spans="1:15" ht="12.75">
      <c r="A26" s="24" t="s">
        <v>64</v>
      </c>
      <c r="B26" s="24" t="s">
        <v>532</v>
      </c>
      <c r="C26" s="24" t="s">
        <v>56</v>
      </c>
      <c r="D26" s="25">
        <v>0.021</v>
      </c>
      <c r="E26" s="26">
        <v>210.706976886</v>
      </c>
      <c r="F26" s="27">
        <f>ROUND((E26/VLOOKUP("net assets",A:E,5,0)*100),2)</f>
        <v>1.27</v>
      </c>
      <c r="G26" s="50"/>
      <c r="M26" s="28"/>
      <c r="N26" s="28"/>
      <c r="O26" s="28"/>
    </row>
    <row r="27" spans="1:15" s="33" customFormat="1" ht="12.75">
      <c r="A27" s="29" t="s">
        <v>29</v>
      </c>
      <c r="B27" s="29"/>
      <c r="C27" s="29"/>
      <c r="D27" s="30"/>
      <c r="E27" s="31">
        <f>SUM(E7:E26)-0.02</f>
        <v>10330.588985149</v>
      </c>
      <c r="F27" s="32">
        <f>SUM(F7:F26)</f>
        <v>62.100000000000016</v>
      </c>
      <c r="M27" s="34"/>
      <c r="N27" s="34"/>
      <c r="O27" s="34"/>
    </row>
    <row r="28" spans="1:15" ht="12.75">
      <c r="A28" s="12" t="s">
        <v>70</v>
      </c>
      <c r="B28" s="12"/>
      <c r="C28" s="24"/>
      <c r="D28" s="25"/>
      <c r="E28" s="26"/>
      <c r="F28" s="27"/>
      <c r="M28" s="28"/>
      <c r="N28" s="28"/>
      <c r="O28" s="28"/>
    </row>
    <row r="29" spans="1:15" ht="12.75">
      <c r="A29" s="24" t="s">
        <v>461</v>
      </c>
      <c r="B29" s="24" t="s">
        <v>930</v>
      </c>
      <c r="C29" s="24" t="s">
        <v>56</v>
      </c>
      <c r="D29" s="25">
        <v>0.075</v>
      </c>
      <c r="E29" s="26">
        <v>803.2766418000001</v>
      </c>
      <c r="F29" s="27">
        <f>ROUND((E29/VLOOKUP("net assets",A:E,5,0)*100),2)</f>
        <v>4.83</v>
      </c>
      <c r="G29" s="50"/>
      <c r="M29" s="28"/>
      <c r="N29" s="28"/>
      <c r="O29" s="28"/>
    </row>
    <row r="30" spans="1:15" ht="12.75">
      <c r="A30" s="24" t="s">
        <v>478</v>
      </c>
      <c r="B30" s="24" t="s">
        <v>931</v>
      </c>
      <c r="C30" s="24" t="s">
        <v>53</v>
      </c>
      <c r="D30" s="25">
        <v>0.075</v>
      </c>
      <c r="E30" s="26">
        <v>751.7978028749999</v>
      </c>
      <c r="F30" s="27">
        <f>ROUND((E30/VLOOKUP("net assets",A:E,5,0)*100),2)</f>
        <v>4.52</v>
      </c>
      <c r="G30" s="50"/>
      <c r="M30" s="28"/>
      <c r="N30" s="28"/>
      <c r="O30" s="28"/>
    </row>
    <row r="31" spans="1:15" ht="12.75">
      <c r="A31" s="24" t="s">
        <v>479</v>
      </c>
      <c r="B31" s="24" t="s">
        <v>932</v>
      </c>
      <c r="C31" s="24" t="s">
        <v>48</v>
      </c>
      <c r="D31" s="25">
        <v>0.075</v>
      </c>
      <c r="E31" s="26">
        <v>745.1256656999999</v>
      </c>
      <c r="F31" s="27">
        <f>ROUND((E31/VLOOKUP("net assets",A:E,5,0)*100),2)</f>
        <v>4.48</v>
      </c>
      <c r="G31" s="50"/>
      <c r="M31" s="28"/>
      <c r="N31" s="28"/>
      <c r="O31" s="28"/>
    </row>
    <row r="32" spans="1:15" s="33" customFormat="1" ht="12.75">
      <c r="A32" s="29" t="s">
        <v>29</v>
      </c>
      <c r="B32" s="29"/>
      <c r="C32" s="29"/>
      <c r="D32" s="30"/>
      <c r="E32" s="31">
        <f>SUM(E28:E31)+0.01</f>
        <v>2300.210110375</v>
      </c>
      <c r="F32" s="32">
        <f>SUM(F28:F31)</f>
        <v>13.83</v>
      </c>
      <c r="M32" s="34"/>
      <c r="N32" s="34"/>
      <c r="O32" s="34"/>
    </row>
    <row r="33" spans="1:15" ht="12.75">
      <c r="A33" s="24" t="s">
        <v>30</v>
      </c>
      <c r="B33" s="24"/>
      <c r="C33" s="24"/>
      <c r="D33" s="25"/>
      <c r="E33" s="26">
        <v>9.9934352</v>
      </c>
      <c r="F33" s="27">
        <v>0.06006169495248272</v>
      </c>
      <c r="G33" s="50"/>
      <c r="M33" s="28"/>
      <c r="N33" s="28"/>
      <c r="O33" s="28"/>
    </row>
    <row r="34" spans="1:15" s="33" customFormat="1" ht="12.75">
      <c r="A34" s="29" t="s">
        <v>29</v>
      </c>
      <c r="B34" s="29"/>
      <c r="C34" s="29"/>
      <c r="D34" s="30"/>
      <c r="E34" s="31">
        <f>SUM(E33:E33)</f>
        <v>9.9934352</v>
      </c>
      <c r="F34" s="32">
        <f>SUM(F33:F33)</f>
        <v>0.06006169495248272</v>
      </c>
      <c r="M34" s="34"/>
      <c r="N34" s="34"/>
      <c r="O34" s="34"/>
    </row>
    <row r="35" spans="1:7" s="38" customFormat="1" ht="12.75">
      <c r="A35" s="24" t="s">
        <v>31</v>
      </c>
      <c r="B35" s="24"/>
      <c r="C35" s="24"/>
      <c r="D35" s="35"/>
      <c r="E35" s="36">
        <v>3997.8300000000017</v>
      </c>
      <c r="F35" s="37">
        <v>24.01</v>
      </c>
      <c r="G35" s="56"/>
    </row>
    <row r="36" spans="1:7" s="33" customFormat="1" ht="12.75">
      <c r="A36" s="29" t="s">
        <v>32</v>
      </c>
      <c r="B36" s="29"/>
      <c r="C36" s="29"/>
      <c r="D36" s="39"/>
      <c r="E36" s="40">
        <v>16638.6166889</v>
      </c>
      <c r="F36" s="41">
        <v>100</v>
      </c>
      <c r="G36" s="50"/>
    </row>
    <row r="37" ht="12.75">
      <c r="A37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9.281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395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13</v>
      </c>
      <c r="B8" s="24" t="s">
        <v>576</v>
      </c>
      <c r="C8" s="24" t="s">
        <v>14</v>
      </c>
      <c r="D8" s="25">
        <v>1.75</v>
      </c>
      <c r="E8" s="26">
        <v>1718.9759405000002</v>
      </c>
      <c r="F8" s="27">
        <f>ROUND((E8/VLOOKUP("net assets",A:E,5,0)*100),2)</f>
        <v>10.22</v>
      </c>
      <c r="M8" s="28"/>
      <c r="N8" s="28"/>
      <c r="O8" s="28"/>
    </row>
    <row r="9" spans="1:15" ht="12.75">
      <c r="A9" s="24" t="s">
        <v>25</v>
      </c>
      <c r="B9" s="24" t="s">
        <v>937</v>
      </c>
      <c r="C9" s="24" t="s">
        <v>14</v>
      </c>
      <c r="D9" s="25">
        <v>1.5</v>
      </c>
      <c r="E9" s="26">
        <v>1461.8274795</v>
      </c>
      <c r="F9" s="27">
        <f>ROUND((E9/VLOOKUP("net assets",A:E,5,0)*100),2)</f>
        <v>8.7</v>
      </c>
      <c r="M9" s="28"/>
      <c r="N9" s="28"/>
      <c r="O9" s="28"/>
    </row>
    <row r="10" spans="1:15" ht="12.75">
      <c r="A10" s="24" t="s">
        <v>18</v>
      </c>
      <c r="B10" s="24" t="s">
        <v>938</v>
      </c>
      <c r="C10" s="24" t="s">
        <v>17</v>
      </c>
      <c r="D10" s="25">
        <v>1.5</v>
      </c>
      <c r="E10" s="26">
        <v>1461.8274795</v>
      </c>
      <c r="F10" s="27">
        <f>ROUND((E10/VLOOKUP("net assets",A:E,5,0)*100),2)</f>
        <v>8.7</v>
      </c>
      <c r="M10" s="28"/>
      <c r="N10" s="28"/>
      <c r="O10" s="28"/>
    </row>
    <row r="11" spans="1:15" ht="12.75">
      <c r="A11" s="24" t="s">
        <v>28</v>
      </c>
      <c r="B11" s="24" t="s">
        <v>939</v>
      </c>
      <c r="C11" s="24" t="s">
        <v>14</v>
      </c>
      <c r="D11" s="25">
        <v>1.5</v>
      </c>
      <c r="E11" s="26">
        <v>1461.3467775</v>
      </c>
      <c r="F11" s="27">
        <f>ROUND((E11/VLOOKUP("net assets",A:E,5,0)*100),2)</f>
        <v>8.69</v>
      </c>
      <c r="M11" s="28"/>
      <c r="N11" s="28"/>
      <c r="O11" s="28"/>
    </row>
    <row r="12" spans="1:15" ht="12.75">
      <c r="A12" s="24" t="s">
        <v>22</v>
      </c>
      <c r="B12" s="24" t="s">
        <v>940</v>
      </c>
      <c r="C12" s="24" t="s">
        <v>20</v>
      </c>
      <c r="D12" s="25">
        <v>1.5</v>
      </c>
      <c r="E12" s="26">
        <v>1461.2309415</v>
      </c>
      <c r="F12" s="27">
        <f>ROUND((E12/VLOOKUP("net assets",A:E,5,0)*100),2)</f>
        <v>8.69</v>
      </c>
      <c r="M12" s="28"/>
      <c r="N12" s="28"/>
      <c r="O12" s="28"/>
    </row>
    <row r="13" spans="1:15" ht="12.75">
      <c r="A13" s="24" t="s">
        <v>19</v>
      </c>
      <c r="B13" s="24" t="s">
        <v>941</v>
      </c>
      <c r="C13" s="24" t="s">
        <v>20</v>
      </c>
      <c r="D13" s="25">
        <v>1.5</v>
      </c>
      <c r="E13" s="26">
        <v>1461.163476</v>
      </c>
      <c r="F13" s="27">
        <f>ROUND((E13/VLOOKUP("net assets",A:E,5,0)*100),2)</f>
        <v>8.69</v>
      </c>
      <c r="M13" s="28"/>
      <c r="N13" s="28"/>
      <c r="O13" s="28"/>
    </row>
    <row r="14" spans="1:15" ht="12.75">
      <c r="A14" s="24" t="s">
        <v>42</v>
      </c>
      <c r="B14" s="24" t="s">
        <v>942</v>
      </c>
      <c r="C14" s="24" t="s">
        <v>14</v>
      </c>
      <c r="D14" s="25">
        <v>1.3</v>
      </c>
      <c r="E14" s="26">
        <v>1266.9171489</v>
      </c>
      <c r="F14" s="27">
        <f>ROUND((E14/VLOOKUP("net assets",A:E,5,0)*100),2)</f>
        <v>7.54</v>
      </c>
      <c r="M14" s="28"/>
      <c r="N14" s="28"/>
      <c r="O14" s="28"/>
    </row>
    <row r="15" spans="1:15" ht="12.75">
      <c r="A15" s="24" t="s">
        <v>21</v>
      </c>
      <c r="B15" s="24" t="s">
        <v>943</v>
      </c>
      <c r="C15" s="24" t="s">
        <v>14</v>
      </c>
      <c r="D15" s="25">
        <v>1.3</v>
      </c>
      <c r="E15" s="26">
        <v>1266.3416792</v>
      </c>
      <c r="F15" s="27">
        <f>ROUND((E15/VLOOKUP("net assets",A:E,5,0)*100),2)</f>
        <v>7.53</v>
      </c>
      <c r="M15" s="28"/>
      <c r="N15" s="28"/>
      <c r="O15" s="28"/>
    </row>
    <row r="16" spans="1:15" ht="12.75">
      <c r="A16" s="24" t="s">
        <v>26</v>
      </c>
      <c r="B16" s="24" t="s">
        <v>868</v>
      </c>
      <c r="C16" s="24" t="s">
        <v>17</v>
      </c>
      <c r="D16" s="25">
        <v>1.2</v>
      </c>
      <c r="E16" s="26">
        <v>1169.4004368</v>
      </c>
      <c r="F16" s="27">
        <f>ROUND((E16/VLOOKUP("net assets",A:E,5,0)*100),2)</f>
        <v>6.96</v>
      </c>
      <c r="M16" s="28"/>
      <c r="N16" s="28"/>
      <c r="O16" s="28"/>
    </row>
    <row r="17" spans="1:15" ht="12.75">
      <c r="A17" s="24" t="s">
        <v>27</v>
      </c>
      <c r="B17" s="24" t="s">
        <v>905</v>
      </c>
      <c r="C17" s="24" t="s">
        <v>14</v>
      </c>
      <c r="D17" s="25">
        <v>1</v>
      </c>
      <c r="E17" s="26">
        <v>982.161337</v>
      </c>
      <c r="F17" s="27">
        <f>ROUND((E17/VLOOKUP("net assets",A:E,5,0)*100),2)</f>
        <v>5.84</v>
      </c>
      <c r="M17" s="28"/>
      <c r="N17" s="28"/>
      <c r="O17" s="28"/>
    </row>
    <row r="18" spans="1:15" ht="12.75">
      <c r="A18" s="24" t="s">
        <v>36</v>
      </c>
      <c r="B18" s="24" t="s">
        <v>907</v>
      </c>
      <c r="C18" s="24" t="s">
        <v>17</v>
      </c>
      <c r="D18" s="25">
        <v>1</v>
      </c>
      <c r="E18" s="26">
        <v>981.416725</v>
      </c>
      <c r="F18" s="27">
        <f>ROUND((E18/VLOOKUP("net assets",A:E,5,0)*100),2)</f>
        <v>5.84</v>
      </c>
      <c r="M18" s="28"/>
      <c r="N18" s="28"/>
      <c r="O18" s="28"/>
    </row>
    <row r="19" spans="1:15" ht="12.75">
      <c r="A19" s="24" t="s">
        <v>93</v>
      </c>
      <c r="B19" s="24" t="s">
        <v>944</v>
      </c>
      <c r="C19" s="24" t="s">
        <v>20</v>
      </c>
      <c r="D19" s="25">
        <v>1</v>
      </c>
      <c r="E19" s="26">
        <v>973.931197</v>
      </c>
      <c r="F19" s="27">
        <f>ROUND((E19/VLOOKUP("net assets",A:E,5,0)*100),2)</f>
        <v>5.79</v>
      </c>
      <c r="M19" s="28"/>
      <c r="N19" s="28"/>
      <c r="O19" s="28"/>
    </row>
    <row r="20" spans="1:15" ht="12.75">
      <c r="A20" s="24" t="s">
        <v>154</v>
      </c>
      <c r="B20" s="24" t="s">
        <v>916</v>
      </c>
      <c r="C20" s="24" t="s">
        <v>14</v>
      </c>
      <c r="D20" s="25">
        <v>0.5</v>
      </c>
      <c r="E20" s="26">
        <v>492.31212450000004</v>
      </c>
      <c r="F20" s="27">
        <f>ROUND((E20/VLOOKUP("net assets",A:E,5,0)*100),2)</f>
        <v>2.93</v>
      </c>
      <c r="M20" s="28"/>
      <c r="N20" s="28"/>
      <c r="O20" s="28"/>
    </row>
    <row r="21" spans="1:15" ht="12.75">
      <c r="A21" s="24" t="s">
        <v>98</v>
      </c>
      <c r="B21" s="24" t="s">
        <v>875</v>
      </c>
      <c r="C21" s="24" t="s">
        <v>17</v>
      </c>
      <c r="D21" s="25">
        <v>0.5</v>
      </c>
      <c r="E21" s="26">
        <v>487.2758265</v>
      </c>
      <c r="F21" s="27">
        <f>ROUND((E21/VLOOKUP("net assets",A:E,5,0)*100),2)</f>
        <v>2.9</v>
      </c>
      <c r="M21" s="28"/>
      <c r="N21" s="28"/>
      <c r="O21" s="28"/>
    </row>
    <row r="22" spans="1:15" ht="12.75">
      <c r="A22" s="24" t="s">
        <v>18</v>
      </c>
      <c r="B22" s="24" t="s">
        <v>910</v>
      </c>
      <c r="C22" s="24" t="s">
        <v>17</v>
      </c>
      <c r="D22" s="25">
        <v>0.15</v>
      </c>
      <c r="E22" s="26">
        <v>147.03366525</v>
      </c>
      <c r="F22" s="27">
        <f>ROUND((E22/VLOOKUP("net assets",A:E,5,0)*100),2)</f>
        <v>0.87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SUM(E7:E22)+0.01</f>
        <v>16793.17223465</v>
      </c>
      <c r="F23" s="32">
        <f>SUM(F7:F22)</f>
        <v>99.89000000000001</v>
      </c>
      <c r="M23" s="34"/>
      <c r="N23" s="34"/>
      <c r="O23" s="34"/>
    </row>
    <row r="24" spans="1:6" s="38" customFormat="1" ht="12.75">
      <c r="A24" s="24" t="s">
        <v>451</v>
      </c>
      <c r="B24" s="24"/>
      <c r="C24" s="24"/>
      <c r="D24" s="35"/>
      <c r="E24" s="36">
        <v>18.37</v>
      </c>
      <c r="F24" s="37">
        <v>0.10934222559077966</v>
      </c>
    </row>
    <row r="25" spans="1:6" s="33" customFormat="1" ht="12.75">
      <c r="A25" s="29" t="s">
        <v>32</v>
      </c>
      <c r="B25" s="29"/>
      <c r="C25" s="29"/>
      <c r="D25" s="39"/>
      <c r="E25" s="40">
        <v>16811.5443514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5.14062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398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390</v>
      </c>
      <c r="B8" s="24" t="s">
        <v>929</v>
      </c>
      <c r="C8" s="24" t="s">
        <v>60</v>
      </c>
      <c r="D8" s="25">
        <v>0.025</v>
      </c>
      <c r="E8" s="26">
        <v>247.811745225</v>
      </c>
      <c r="F8" s="27">
        <f>ROUND((E8/VLOOKUP("net assets",A:E,5,0)*100),2)</f>
        <v>6.84</v>
      </c>
      <c r="M8" s="28"/>
      <c r="N8" s="28"/>
      <c r="O8" s="28"/>
    </row>
    <row r="9" spans="1:15" ht="12.75">
      <c r="A9" s="24" t="s">
        <v>50</v>
      </c>
      <c r="B9" s="24" t="s">
        <v>945</v>
      </c>
      <c r="C9" s="24" t="s">
        <v>51</v>
      </c>
      <c r="D9" s="25">
        <v>0.031</v>
      </c>
      <c r="E9" s="26">
        <v>243.091828683</v>
      </c>
      <c r="F9" s="27">
        <f>ROUND((E9/VLOOKUP("net assets",A:E,5,0)*100),2)</f>
        <v>6.71</v>
      </c>
      <c r="M9" s="28"/>
      <c r="N9" s="28"/>
      <c r="O9" s="28"/>
    </row>
    <row r="10" spans="1:15" ht="12.75">
      <c r="A10" s="24" t="s">
        <v>83</v>
      </c>
      <c r="B10" s="24" t="s">
        <v>946</v>
      </c>
      <c r="C10" s="24" t="s">
        <v>53</v>
      </c>
      <c r="D10" s="25">
        <v>0.027</v>
      </c>
      <c r="E10" s="26">
        <v>213.76142727299998</v>
      </c>
      <c r="F10" s="27">
        <f>ROUND((E10/VLOOKUP("net assets",A:E,5,0)*100),2)</f>
        <v>5.9</v>
      </c>
      <c r="M10" s="28"/>
      <c r="N10" s="28"/>
      <c r="O10" s="28"/>
    </row>
    <row r="11" spans="1:15" ht="12.75">
      <c r="A11" s="24" t="s">
        <v>55</v>
      </c>
      <c r="B11" s="24" t="s">
        <v>947</v>
      </c>
      <c r="C11" s="24" t="s">
        <v>56</v>
      </c>
      <c r="D11" s="25">
        <v>0.02</v>
      </c>
      <c r="E11" s="26">
        <v>210.23604214000002</v>
      </c>
      <c r="F11" s="27">
        <f>ROUND((E11/VLOOKUP("net assets",A:E,5,0)*100),2)</f>
        <v>5.81</v>
      </c>
      <c r="M11" s="28"/>
      <c r="N11" s="28"/>
      <c r="O11" s="28"/>
    </row>
    <row r="12" spans="1:15" ht="12.75">
      <c r="A12" s="24" t="s">
        <v>52</v>
      </c>
      <c r="B12" s="24" t="s">
        <v>948</v>
      </c>
      <c r="C12" s="24" t="s">
        <v>53</v>
      </c>
      <c r="D12" s="25">
        <v>0.02</v>
      </c>
      <c r="E12" s="26">
        <v>210.1816359</v>
      </c>
      <c r="F12" s="27">
        <f>ROUND((E12/VLOOKUP("net assets",A:E,5,0)*100),2)</f>
        <v>5.8</v>
      </c>
      <c r="M12" s="28"/>
      <c r="N12" s="28"/>
      <c r="O12" s="28"/>
    </row>
    <row r="13" spans="1:15" ht="12.75">
      <c r="A13" s="24" t="s">
        <v>400</v>
      </c>
      <c r="B13" s="24" t="s">
        <v>949</v>
      </c>
      <c r="C13" s="24" t="s">
        <v>58</v>
      </c>
      <c r="D13" s="25">
        <v>0.02</v>
      </c>
      <c r="E13" s="26">
        <v>210.15385193999998</v>
      </c>
      <c r="F13" s="27">
        <f>ROUND((E13/VLOOKUP("net assets",A:E,5,0)*100),2)</f>
        <v>5.8</v>
      </c>
      <c r="M13" s="28"/>
      <c r="N13" s="28"/>
      <c r="O13" s="28"/>
    </row>
    <row r="14" spans="1:15" ht="12.75">
      <c r="A14" s="24" t="s">
        <v>383</v>
      </c>
      <c r="B14" s="24" t="s">
        <v>950</v>
      </c>
      <c r="C14" s="24" t="s">
        <v>53</v>
      </c>
      <c r="D14" s="25">
        <v>0.02</v>
      </c>
      <c r="E14" s="26">
        <v>209.88030030000002</v>
      </c>
      <c r="F14" s="27">
        <f>ROUND((E14/VLOOKUP("net assets",A:E,5,0)*100),2)</f>
        <v>5.8</v>
      </c>
      <c r="M14" s="28"/>
      <c r="N14" s="28"/>
      <c r="O14" s="28"/>
    </row>
    <row r="15" spans="1:15" ht="12.75">
      <c r="A15" s="24" t="s">
        <v>54</v>
      </c>
      <c r="B15" s="24" t="s">
        <v>951</v>
      </c>
      <c r="C15" s="24" t="s">
        <v>56</v>
      </c>
      <c r="D15" s="25">
        <v>0.02</v>
      </c>
      <c r="E15" s="26">
        <v>209.60875528</v>
      </c>
      <c r="F15" s="27">
        <f>ROUND((E15/VLOOKUP("net assets",A:E,5,0)*100),2)</f>
        <v>5.79</v>
      </c>
      <c r="M15" s="28"/>
      <c r="N15" s="28"/>
      <c r="O15" s="28"/>
    </row>
    <row r="16" spans="1:15" ht="12.75">
      <c r="A16" s="24" t="s">
        <v>84</v>
      </c>
      <c r="B16" s="24" t="s">
        <v>952</v>
      </c>
      <c r="C16" s="24" t="s">
        <v>66</v>
      </c>
      <c r="D16" s="25">
        <v>0.02</v>
      </c>
      <c r="E16" s="26">
        <v>208.83791936</v>
      </c>
      <c r="F16" s="27">
        <f>ROUND((E16/VLOOKUP("net assets",A:E,5,0)*100),2)</f>
        <v>5.77</v>
      </c>
      <c r="M16" s="28"/>
      <c r="N16" s="28"/>
      <c r="O16" s="28"/>
    </row>
    <row r="17" spans="1:15" ht="12.75">
      <c r="A17" s="24" t="s">
        <v>386</v>
      </c>
      <c r="B17" s="24" t="s">
        <v>953</v>
      </c>
      <c r="C17" s="24" t="s">
        <v>58</v>
      </c>
      <c r="D17" s="25">
        <v>0.02</v>
      </c>
      <c r="E17" s="26">
        <v>203.72761784000002</v>
      </c>
      <c r="F17" s="27">
        <f>ROUND((E17/VLOOKUP("net assets",A:E,5,0)*100),2)</f>
        <v>5.63</v>
      </c>
      <c r="M17" s="28"/>
      <c r="N17" s="28"/>
      <c r="O17" s="28"/>
    </row>
    <row r="18" spans="1:15" ht="12.75">
      <c r="A18" s="24" t="s">
        <v>401</v>
      </c>
      <c r="B18" s="24" t="s">
        <v>954</v>
      </c>
      <c r="C18" s="24" t="s">
        <v>60</v>
      </c>
      <c r="D18" s="25">
        <v>0.02</v>
      </c>
      <c r="E18" s="26">
        <v>203.17179734</v>
      </c>
      <c r="F18" s="27">
        <f>ROUND((E18/VLOOKUP("net assets",A:E,5,0)*100),2)</f>
        <v>5.61</v>
      </c>
      <c r="M18" s="28"/>
      <c r="N18" s="28"/>
      <c r="O18" s="28"/>
    </row>
    <row r="19" spans="1:15" ht="12.75">
      <c r="A19" s="24" t="s">
        <v>402</v>
      </c>
      <c r="B19" s="24" t="s">
        <v>955</v>
      </c>
      <c r="C19" s="24" t="s">
        <v>60</v>
      </c>
      <c r="D19" s="25">
        <v>0.02</v>
      </c>
      <c r="E19" s="26">
        <v>202.60565688</v>
      </c>
      <c r="F19" s="27">
        <f>ROUND((E19/VLOOKUP("net assets",A:E,5,0)*100),2)</f>
        <v>5.59</v>
      </c>
      <c r="M19" s="28"/>
      <c r="N19" s="28"/>
      <c r="O19" s="28"/>
    </row>
    <row r="20" spans="1:15" ht="12.75">
      <c r="A20" s="24" t="s">
        <v>403</v>
      </c>
      <c r="B20" s="24" t="s">
        <v>956</v>
      </c>
      <c r="C20" s="24" t="s">
        <v>60</v>
      </c>
      <c r="D20" s="25">
        <v>0.02</v>
      </c>
      <c r="E20" s="26">
        <v>201.4744895</v>
      </c>
      <c r="F20" s="27">
        <f>ROUND((E20/VLOOKUP("net assets",A:E,5,0)*100),2)</f>
        <v>5.56</v>
      </c>
      <c r="M20" s="28"/>
      <c r="N20" s="28"/>
      <c r="O20" s="28"/>
    </row>
    <row r="21" spans="1:15" ht="12.75">
      <c r="A21" s="24" t="s">
        <v>404</v>
      </c>
      <c r="B21" s="24" t="s">
        <v>957</v>
      </c>
      <c r="C21" s="24" t="s">
        <v>53</v>
      </c>
      <c r="D21" s="25">
        <v>0.02</v>
      </c>
      <c r="E21" s="26">
        <v>198.40804129999998</v>
      </c>
      <c r="F21" s="27">
        <f>ROUND((E21/VLOOKUP("net assets",A:E,5,0)*100),2)</f>
        <v>5.48</v>
      </c>
      <c r="M21" s="28"/>
      <c r="N21" s="28"/>
      <c r="O21" s="28"/>
    </row>
    <row r="22" spans="1:15" ht="12.75">
      <c r="A22" s="24" t="s">
        <v>67</v>
      </c>
      <c r="B22" s="24" t="s">
        <v>536</v>
      </c>
      <c r="C22" s="24" t="s">
        <v>60</v>
      </c>
      <c r="D22" s="25">
        <v>0.01</v>
      </c>
      <c r="E22" s="26">
        <v>99.98438514</v>
      </c>
      <c r="F22" s="27">
        <f>ROUND((E22/VLOOKUP("net assets",A:E,5,0)*100),2)</f>
        <v>2.76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SUM(E7:E22)-0.01</f>
        <v>3072.9254941010004</v>
      </c>
      <c r="F23" s="32">
        <f>SUM(F7:F22)</f>
        <v>84.85000000000002</v>
      </c>
      <c r="M23" s="34"/>
      <c r="N23" s="34"/>
      <c r="O23" s="34"/>
    </row>
    <row r="24" spans="1:15" ht="12.75">
      <c r="A24" s="12" t="s">
        <v>70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480</v>
      </c>
      <c r="B25" s="24" t="s">
        <v>958</v>
      </c>
      <c r="C25" s="24" t="s">
        <v>66</v>
      </c>
      <c r="D25" s="25">
        <v>0.02</v>
      </c>
      <c r="E25" s="26">
        <v>198.72886234</v>
      </c>
      <c r="F25" s="27">
        <f>ROUND((E25/VLOOKUP("net assets",A:E,5,0)*100),2)</f>
        <v>5.49</v>
      </c>
      <c r="G25" s="50"/>
      <c r="M25" s="28"/>
      <c r="N25" s="28"/>
      <c r="O25" s="28"/>
    </row>
    <row r="26" spans="1:15" ht="12.75">
      <c r="A26" s="24" t="s">
        <v>479</v>
      </c>
      <c r="B26" s="24" t="s">
        <v>959</v>
      </c>
      <c r="C26" s="24" t="s">
        <v>48</v>
      </c>
      <c r="D26" s="25">
        <v>0.02</v>
      </c>
      <c r="E26" s="26">
        <v>193.6712729</v>
      </c>
      <c r="F26" s="27">
        <f>ROUND((E26/VLOOKUP("net assets",A:E,5,0)*100),2)</f>
        <v>5.35</v>
      </c>
      <c r="G26" s="50"/>
      <c r="M26" s="28"/>
      <c r="N26" s="28"/>
      <c r="O26" s="28"/>
    </row>
    <row r="27" spans="1:15" s="33" customFormat="1" ht="12.75">
      <c r="A27" s="29" t="s">
        <v>29</v>
      </c>
      <c r="B27" s="29"/>
      <c r="C27" s="29"/>
      <c r="D27" s="30"/>
      <c r="E27" s="31">
        <f>SUM(E24:E26)</f>
        <v>392.40013524</v>
      </c>
      <c r="F27" s="32">
        <f>SUM(F24:F26)</f>
        <v>10.84</v>
      </c>
      <c r="M27" s="34"/>
      <c r="N27" s="34"/>
      <c r="O27" s="34"/>
    </row>
    <row r="28" spans="1:15" ht="12.75">
      <c r="A28" s="24" t="s">
        <v>30</v>
      </c>
      <c r="B28" s="24"/>
      <c r="C28" s="24"/>
      <c r="D28" s="25"/>
      <c r="E28" s="26">
        <v>69.9540459</v>
      </c>
      <c r="F28" s="27">
        <v>1.9316960686536593</v>
      </c>
      <c r="G28" s="50"/>
      <c r="M28" s="28"/>
      <c r="N28" s="28"/>
      <c r="O28" s="28"/>
    </row>
    <row r="29" spans="1:15" s="33" customFormat="1" ht="12.75">
      <c r="A29" s="29" t="s">
        <v>29</v>
      </c>
      <c r="B29" s="29"/>
      <c r="C29" s="29"/>
      <c r="D29" s="30"/>
      <c r="E29" s="31">
        <f>SUM(E28:E28)</f>
        <v>69.9540459</v>
      </c>
      <c r="F29" s="32">
        <f>SUM(F28:F28)</f>
        <v>1.9316960686536593</v>
      </c>
      <c r="M29" s="34"/>
      <c r="N29" s="34"/>
      <c r="O29" s="34"/>
    </row>
    <row r="30" spans="1:7" s="38" customFormat="1" ht="12.75">
      <c r="A30" s="24" t="s">
        <v>31</v>
      </c>
      <c r="B30" s="24"/>
      <c r="C30" s="24"/>
      <c r="D30" s="35"/>
      <c r="E30" s="36">
        <v>86.10000000000036</v>
      </c>
      <c r="F30" s="37">
        <v>2.3772666848006736</v>
      </c>
      <c r="G30" s="56"/>
    </row>
    <row r="31" spans="1:7" s="33" customFormat="1" ht="12.75">
      <c r="A31" s="29" t="s">
        <v>32</v>
      </c>
      <c r="B31" s="29"/>
      <c r="C31" s="29"/>
      <c r="D31" s="39"/>
      <c r="E31" s="40">
        <v>3621.3795242</v>
      </c>
      <c r="F31" s="41">
        <v>100</v>
      </c>
      <c r="G31" s="50"/>
    </row>
    <row r="32" ht="12.75">
      <c r="A32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8.8515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406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16</v>
      </c>
      <c r="B8" s="24" t="s">
        <v>960</v>
      </c>
      <c r="C8" s="24" t="s">
        <v>17</v>
      </c>
      <c r="D8" s="25">
        <v>2</v>
      </c>
      <c r="E8" s="26">
        <v>1935.03376</v>
      </c>
      <c r="F8" s="27">
        <f>ROUND((E8/VLOOKUP("net assets",A:E,5,0)*100),2)</f>
        <v>9.2</v>
      </c>
      <c r="M8" s="28"/>
      <c r="N8" s="28"/>
      <c r="O8" s="28"/>
    </row>
    <row r="9" spans="1:15" ht="12.75">
      <c r="A9" s="24" t="s">
        <v>25</v>
      </c>
      <c r="B9" s="24" t="s">
        <v>961</v>
      </c>
      <c r="C9" s="24" t="s">
        <v>14</v>
      </c>
      <c r="D9" s="25">
        <v>2</v>
      </c>
      <c r="E9" s="26">
        <v>1933.725146</v>
      </c>
      <c r="F9" s="27">
        <f>ROUND((E9/VLOOKUP("net assets",A:E,5,0)*100),2)</f>
        <v>9.19</v>
      </c>
      <c r="M9" s="28"/>
      <c r="N9" s="28"/>
      <c r="O9" s="28"/>
    </row>
    <row r="10" spans="1:15" ht="12.75">
      <c r="A10" s="24" t="s">
        <v>18</v>
      </c>
      <c r="B10" s="24" t="s">
        <v>962</v>
      </c>
      <c r="C10" s="24" t="s">
        <v>17</v>
      </c>
      <c r="D10" s="25">
        <v>2</v>
      </c>
      <c r="E10" s="26">
        <v>1933.725146</v>
      </c>
      <c r="F10" s="27">
        <f>ROUND((E10/VLOOKUP("net assets",A:E,5,0)*100),2)</f>
        <v>9.19</v>
      </c>
      <c r="M10" s="28"/>
      <c r="N10" s="28"/>
      <c r="O10" s="28"/>
    </row>
    <row r="11" spans="1:15" ht="12.75">
      <c r="A11" s="24" t="s">
        <v>13</v>
      </c>
      <c r="B11" s="24" t="s">
        <v>963</v>
      </c>
      <c r="C11" s="24" t="s">
        <v>14</v>
      </c>
      <c r="D11" s="25">
        <v>2</v>
      </c>
      <c r="E11" s="26">
        <v>1933.725146</v>
      </c>
      <c r="F11" s="27">
        <f>ROUND((E11/VLOOKUP("net assets",A:E,5,0)*100),2)</f>
        <v>9.19</v>
      </c>
      <c r="M11" s="28"/>
      <c r="N11" s="28"/>
      <c r="O11" s="28"/>
    </row>
    <row r="12" spans="1:15" ht="12.75">
      <c r="A12" s="24" t="s">
        <v>36</v>
      </c>
      <c r="B12" s="24" t="s">
        <v>964</v>
      </c>
      <c r="C12" s="24" t="s">
        <v>17</v>
      </c>
      <c r="D12" s="25">
        <v>2</v>
      </c>
      <c r="E12" s="26">
        <v>1933.289336</v>
      </c>
      <c r="F12" s="27">
        <f>ROUND((E12/VLOOKUP("net assets",A:E,5,0)*100),2)</f>
        <v>9.19</v>
      </c>
      <c r="M12" s="28"/>
      <c r="N12" s="28"/>
      <c r="O12" s="28"/>
    </row>
    <row r="13" spans="1:15" ht="12.75">
      <c r="A13" s="24" t="s">
        <v>40</v>
      </c>
      <c r="B13" s="24" t="s">
        <v>965</v>
      </c>
      <c r="C13" s="24" t="s">
        <v>20</v>
      </c>
      <c r="D13" s="25">
        <v>2</v>
      </c>
      <c r="E13" s="26">
        <v>1932.85372</v>
      </c>
      <c r="F13" s="27">
        <f>ROUND((E13/VLOOKUP("net assets",A:E,5,0)*100),2)</f>
        <v>9.19</v>
      </c>
      <c r="M13" s="28"/>
      <c r="N13" s="28"/>
      <c r="O13" s="28"/>
    </row>
    <row r="14" spans="1:15" ht="12.75">
      <c r="A14" s="24" t="s">
        <v>99</v>
      </c>
      <c r="B14" s="24" t="s">
        <v>966</v>
      </c>
      <c r="C14" s="24" t="s">
        <v>20</v>
      </c>
      <c r="D14" s="25">
        <v>2</v>
      </c>
      <c r="E14" s="26">
        <v>1932.85372</v>
      </c>
      <c r="F14" s="27">
        <f>ROUND((E14/VLOOKUP("net assets",A:E,5,0)*100),2)</f>
        <v>9.19</v>
      </c>
      <c r="M14" s="28"/>
      <c r="N14" s="28"/>
      <c r="O14" s="28"/>
    </row>
    <row r="15" spans="1:15" ht="12.75">
      <c r="A15" s="24" t="s">
        <v>19</v>
      </c>
      <c r="B15" s="24" t="s">
        <v>967</v>
      </c>
      <c r="C15" s="24" t="s">
        <v>20</v>
      </c>
      <c r="D15" s="25">
        <v>2</v>
      </c>
      <c r="E15" s="26">
        <v>1932.85372</v>
      </c>
      <c r="F15" s="27">
        <f>ROUND((E15/VLOOKUP("net assets",A:E,5,0)*100),2)</f>
        <v>9.19</v>
      </c>
      <c r="M15" s="28"/>
      <c r="N15" s="28"/>
      <c r="O15" s="28"/>
    </row>
    <row r="16" spans="1:15" ht="12.75">
      <c r="A16" s="24" t="s">
        <v>23</v>
      </c>
      <c r="B16" s="24" t="s">
        <v>968</v>
      </c>
      <c r="C16" s="24" t="s">
        <v>17</v>
      </c>
      <c r="D16" s="25">
        <v>2</v>
      </c>
      <c r="E16" s="26">
        <v>1931.95275</v>
      </c>
      <c r="F16" s="27">
        <f>ROUND((E16/VLOOKUP("net assets",A:E,5,0)*100),2)</f>
        <v>9.18</v>
      </c>
      <c r="M16" s="28"/>
      <c r="N16" s="28"/>
      <c r="O16" s="28"/>
    </row>
    <row r="17" spans="1:15" ht="12.75">
      <c r="A17" s="24" t="s">
        <v>26</v>
      </c>
      <c r="B17" s="24" t="s">
        <v>969</v>
      </c>
      <c r="C17" s="24" t="s">
        <v>17</v>
      </c>
      <c r="D17" s="25">
        <v>1.5</v>
      </c>
      <c r="E17" s="26">
        <v>1449.64029</v>
      </c>
      <c r="F17" s="27">
        <f>ROUND((E17/VLOOKUP("net assets",A:E,5,0)*100),2)</f>
        <v>6.89</v>
      </c>
      <c r="M17" s="28"/>
      <c r="N17" s="28"/>
      <c r="O17" s="28"/>
    </row>
    <row r="18" spans="1:15" ht="12.75">
      <c r="A18" s="24" t="s">
        <v>21</v>
      </c>
      <c r="B18" s="24" t="s">
        <v>970</v>
      </c>
      <c r="C18" s="24" t="s">
        <v>20</v>
      </c>
      <c r="D18" s="25">
        <v>1.5</v>
      </c>
      <c r="E18" s="26">
        <v>1449.64029</v>
      </c>
      <c r="F18" s="27">
        <f>ROUND((E18/VLOOKUP("net assets",A:E,5,0)*100),2)</f>
        <v>6.89</v>
      </c>
      <c r="M18" s="28"/>
      <c r="N18" s="28"/>
      <c r="O18" s="28"/>
    </row>
    <row r="19" spans="1:15" ht="12.75">
      <c r="A19" s="24" t="s">
        <v>28</v>
      </c>
      <c r="B19" s="24" t="s">
        <v>939</v>
      </c>
      <c r="C19" s="24" t="s">
        <v>14</v>
      </c>
      <c r="D19" s="25">
        <v>0.5</v>
      </c>
      <c r="E19" s="26">
        <v>487.1155925</v>
      </c>
      <c r="F19" s="27">
        <f>ROUND((E19/VLOOKUP("net assets",A:E,5,0)*100),2)</f>
        <v>2.32</v>
      </c>
      <c r="M19" s="28"/>
      <c r="N19" s="28"/>
      <c r="O19" s="28"/>
    </row>
    <row r="20" spans="1:15" ht="12.75">
      <c r="A20" s="24" t="s">
        <v>13</v>
      </c>
      <c r="B20" s="24" t="s">
        <v>576</v>
      </c>
      <c r="C20" s="24" t="s">
        <v>14</v>
      </c>
      <c r="D20" s="25">
        <v>0.2</v>
      </c>
      <c r="E20" s="26">
        <v>196.4543932</v>
      </c>
      <c r="F20" s="27">
        <f>ROUND((E20/VLOOKUP("net assets",A:E,5,0)*100),2)</f>
        <v>0.93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</f>
        <v>20982.8630097</v>
      </c>
      <c r="F21" s="32">
        <f>SUM(F7:F20)</f>
        <v>99.73999999999998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49.967175700000006</v>
      </c>
      <c r="F22" s="27">
        <f>ROUND((E22/VLOOKUP("net assets",A:E,5,0)*100),2)</f>
        <v>0.24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49.967175700000006</v>
      </c>
      <c r="F23" s="32">
        <f>SUM(F22:F22)</f>
        <v>0.24</v>
      </c>
      <c r="M23" s="34"/>
      <c r="N23" s="34"/>
      <c r="O23" s="34"/>
    </row>
    <row r="24" spans="1:7" s="38" customFormat="1" ht="12.75">
      <c r="A24" s="24" t="s">
        <v>31</v>
      </c>
      <c r="B24" s="24"/>
      <c r="C24" s="24"/>
      <c r="D24" s="35"/>
      <c r="E24" s="36">
        <v>1.8974789000034333</v>
      </c>
      <c r="F24" s="37">
        <v>0.02</v>
      </c>
      <c r="G24" s="56"/>
    </row>
    <row r="25" spans="1:7" s="33" customFormat="1" ht="12.75">
      <c r="A25" s="29" t="s">
        <v>32</v>
      </c>
      <c r="B25" s="29"/>
      <c r="C25" s="29"/>
      <c r="D25" s="39"/>
      <c r="E25" s="40">
        <v>21034.7276643</v>
      </c>
      <c r="F25" s="41">
        <v>100</v>
      </c>
      <c r="G25" s="7"/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7" bestFit="1" customWidth="1"/>
    <col min="2" max="2" width="18.574218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38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19</v>
      </c>
      <c r="B8" s="24" t="s">
        <v>499</v>
      </c>
      <c r="C8" s="24" t="s">
        <v>20</v>
      </c>
      <c r="D8" s="25">
        <v>4</v>
      </c>
      <c r="E8" s="26">
        <v>3841.4438880000002</v>
      </c>
      <c r="F8" s="27">
        <v>8.757758729205387</v>
      </c>
      <c r="M8" s="28"/>
      <c r="N8" s="28"/>
      <c r="O8" s="28"/>
    </row>
    <row r="9" spans="1:15" ht="12.75">
      <c r="A9" s="24" t="s">
        <v>13</v>
      </c>
      <c r="B9" s="24" t="s">
        <v>509</v>
      </c>
      <c r="C9" s="24" t="s">
        <v>14</v>
      </c>
      <c r="D9" s="25">
        <v>3.6</v>
      </c>
      <c r="E9" s="26">
        <v>3459.5919863999998</v>
      </c>
      <c r="F9" s="27">
        <v>7.887209289462775</v>
      </c>
      <c r="M9" s="28"/>
      <c r="N9" s="28"/>
      <c r="O9" s="28"/>
    </row>
    <row r="10" spans="1:15" ht="12.75">
      <c r="A10" s="24" t="s">
        <v>40</v>
      </c>
      <c r="B10" s="24" t="s">
        <v>514</v>
      </c>
      <c r="C10" s="24" t="s">
        <v>20</v>
      </c>
      <c r="D10" s="25">
        <v>3.5</v>
      </c>
      <c r="E10" s="26">
        <v>3359.8270930000003</v>
      </c>
      <c r="F10" s="27">
        <v>7.659764377727521</v>
      </c>
      <c r="M10" s="28"/>
      <c r="N10" s="28"/>
      <c r="O10" s="28"/>
    </row>
    <row r="11" spans="1:15" ht="12.75">
      <c r="A11" s="24" t="s">
        <v>41</v>
      </c>
      <c r="B11" s="24" t="s">
        <v>515</v>
      </c>
      <c r="C11" s="24" t="s">
        <v>17</v>
      </c>
      <c r="D11" s="25">
        <v>3.5</v>
      </c>
      <c r="E11" s="26">
        <v>3359.8270930000003</v>
      </c>
      <c r="F11" s="27">
        <v>7.659764377727521</v>
      </c>
      <c r="M11" s="28"/>
      <c r="N11" s="28"/>
      <c r="O11" s="28"/>
    </row>
    <row r="12" spans="1:15" ht="12.75">
      <c r="A12" s="24" t="s">
        <v>42</v>
      </c>
      <c r="B12" s="24" t="s">
        <v>516</v>
      </c>
      <c r="C12" s="24" t="s">
        <v>14</v>
      </c>
      <c r="D12" s="25">
        <v>3.5</v>
      </c>
      <c r="E12" s="26">
        <v>3359.8270930000003</v>
      </c>
      <c r="F12" s="27">
        <v>7.659764377727521</v>
      </c>
      <c r="M12" s="28"/>
      <c r="N12" s="28"/>
      <c r="O12" s="28"/>
    </row>
    <row r="13" spans="1:15" ht="12.75">
      <c r="A13" s="24" t="s">
        <v>16</v>
      </c>
      <c r="B13" s="24" t="s">
        <v>497</v>
      </c>
      <c r="C13" s="24" t="s">
        <v>17</v>
      </c>
      <c r="D13" s="25">
        <v>3</v>
      </c>
      <c r="E13" s="26">
        <v>2882.231091</v>
      </c>
      <c r="F13" s="27">
        <v>6.570936666716298</v>
      </c>
      <c r="M13" s="28"/>
      <c r="N13" s="28"/>
      <c r="O13" s="28"/>
    </row>
    <row r="14" spans="1:15" ht="12.75">
      <c r="A14" s="24" t="s">
        <v>36</v>
      </c>
      <c r="B14" s="24" t="s">
        <v>517</v>
      </c>
      <c r="C14" s="24" t="s">
        <v>17</v>
      </c>
      <c r="D14" s="25">
        <v>3</v>
      </c>
      <c r="E14" s="26">
        <v>2881.236405</v>
      </c>
      <c r="F14" s="27">
        <v>6.568668972522838</v>
      </c>
      <c r="M14" s="28"/>
      <c r="N14" s="28"/>
      <c r="O14" s="28"/>
    </row>
    <row r="15" spans="1:15" ht="12.75">
      <c r="A15" s="24" t="s">
        <v>23</v>
      </c>
      <c r="B15" s="24" t="s">
        <v>502</v>
      </c>
      <c r="C15" s="24" t="s">
        <v>17</v>
      </c>
      <c r="D15" s="25">
        <v>2.5</v>
      </c>
      <c r="E15" s="26">
        <v>2402.7944575</v>
      </c>
      <c r="F15" s="27">
        <v>5.477912667263447</v>
      </c>
      <c r="M15" s="28"/>
      <c r="N15" s="28"/>
      <c r="O15" s="28"/>
    </row>
    <row r="16" spans="1:15" ht="12.75">
      <c r="A16" s="24" t="s">
        <v>25</v>
      </c>
      <c r="B16" s="24" t="s">
        <v>504</v>
      </c>
      <c r="C16" s="24" t="s">
        <v>14</v>
      </c>
      <c r="D16" s="25">
        <v>2.5</v>
      </c>
      <c r="E16" s="26">
        <v>2401.9953025</v>
      </c>
      <c r="F16" s="27">
        <v>5.476090746422926</v>
      </c>
      <c r="M16" s="28"/>
      <c r="N16" s="28"/>
      <c r="O16" s="28"/>
    </row>
    <row r="17" spans="1:15" ht="12.75">
      <c r="A17" s="24" t="s">
        <v>27</v>
      </c>
      <c r="B17" s="24" t="s">
        <v>506</v>
      </c>
      <c r="C17" s="24" t="s">
        <v>14</v>
      </c>
      <c r="D17" s="25">
        <v>2.5</v>
      </c>
      <c r="E17" s="26">
        <v>2401.9953025</v>
      </c>
      <c r="F17" s="27">
        <v>5.476090746422926</v>
      </c>
      <c r="M17" s="28"/>
      <c r="N17" s="28"/>
      <c r="O17" s="28"/>
    </row>
    <row r="18" spans="1:15" ht="12.75">
      <c r="A18" s="24" t="s">
        <v>18</v>
      </c>
      <c r="B18" s="24" t="s">
        <v>518</v>
      </c>
      <c r="C18" s="24" t="s">
        <v>17</v>
      </c>
      <c r="D18" s="25">
        <v>2.5</v>
      </c>
      <c r="E18" s="26">
        <v>2401.9953025</v>
      </c>
      <c r="F18" s="27">
        <v>5.476090746422926</v>
      </c>
      <c r="M18" s="28"/>
      <c r="N18" s="28"/>
      <c r="O18" s="28"/>
    </row>
    <row r="19" spans="1:15" ht="12.75">
      <c r="A19" s="24" t="s">
        <v>28</v>
      </c>
      <c r="B19" s="24" t="s">
        <v>519</v>
      </c>
      <c r="C19" s="24" t="s">
        <v>14</v>
      </c>
      <c r="D19" s="25">
        <v>2.5</v>
      </c>
      <c r="E19" s="26">
        <v>2401.8569975</v>
      </c>
      <c r="F19" s="27">
        <v>5.4757754374254874</v>
      </c>
      <c r="M19" s="28"/>
      <c r="N19" s="28"/>
      <c r="O19" s="28"/>
    </row>
    <row r="20" spans="1:15" ht="12.75">
      <c r="A20" s="24" t="s">
        <v>24</v>
      </c>
      <c r="B20" s="24" t="s">
        <v>510</v>
      </c>
      <c r="C20" s="24" t="s">
        <v>17</v>
      </c>
      <c r="D20" s="25">
        <v>2.5</v>
      </c>
      <c r="E20" s="26">
        <v>2400.5842425</v>
      </c>
      <c r="F20" s="27">
        <v>5.472873798995675</v>
      </c>
      <c r="M20" s="28"/>
      <c r="N20" s="28"/>
      <c r="O20" s="28"/>
    </row>
    <row r="21" spans="1:15" ht="12.75">
      <c r="A21" s="24" t="s">
        <v>18</v>
      </c>
      <c r="B21" s="24" t="s">
        <v>520</v>
      </c>
      <c r="C21" s="24" t="s">
        <v>17</v>
      </c>
      <c r="D21" s="25">
        <v>1.5</v>
      </c>
      <c r="E21" s="26">
        <v>1443.460635</v>
      </c>
      <c r="F21" s="27">
        <v>3.2908146897382458</v>
      </c>
      <c r="M21" s="28"/>
      <c r="N21" s="28"/>
      <c r="O21" s="28"/>
    </row>
    <row r="22" spans="1:15" ht="12.75">
      <c r="A22" s="24" t="s">
        <v>24</v>
      </c>
      <c r="B22" s="24" t="s">
        <v>503</v>
      </c>
      <c r="C22" s="24" t="s">
        <v>17</v>
      </c>
      <c r="D22" s="25">
        <v>1.5</v>
      </c>
      <c r="E22" s="26">
        <v>1441.6447859999998</v>
      </c>
      <c r="F22" s="27">
        <v>3.286674900665614</v>
      </c>
      <c r="M22" s="28"/>
      <c r="N22" s="28"/>
      <c r="O22" s="28"/>
    </row>
    <row r="23" spans="1:15" ht="12.75">
      <c r="A23" s="24" t="s">
        <v>28</v>
      </c>
      <c r="B23" s="24" t="s">
        <v>507</v>
      </c>
      <c r="C23" s="24" t="s">
        <v>14</v>
      </c>
      <c r="D23" s="25">
        <v>1.5</v>
      </c>
      <c r="E23" s="26">
        <v>1439.9258969999998</v>
      </c>
      <c r="F23" s="27">
        <v>3.2827561618832233</v>
      </c>
      <c r="M23" s="28"/>
      <c r="N23" s="28"/>
      <c r="O23" s="28"/>
    </row>
    <row r="24" spans="1:15" ht="12.75">
      <c r="A24" s="24" t="s">
        <v>16</v>
      </c>
      <c r="B24" s="24" t="s">
        <v>521</v>
      </c>
      <c r="C24" s="24" t="s">
        <v>17</v>
      </c>
      <c r="D24" s="25">
        <v>1</v>
      </c>
      <c r="E24" s="26">
        <v>960.516205</v>
      </c>
      <c r="F24" s="27">
        <v>2.1897935839072136</v>
      </c>
      <c r="M24" s="28"/>
      <c r="N24" s="28"/>
      <c r="O24" s="28"/>
    </row>
    <row r="25" spans="1:15" ht="12.75">
      <c r="A25" s="24" t="s">
        <v>36</v>
      </c>
      <c r="B25" s="24" t="s">
        <v>522</v>
      </c>
      <c r="C25" s="24" t="s">
        <v>17</v>
      </c>
      <c r="D25" s="25">
        <v>1</v>
      </c>
      <c r="E25" s="26">
        <v>959.950598</v>
      </c>
      <c r="F25" s="27">
        <v>2.188504107922149</v>
      </c>
      <c r="M25" s="28"/>
      <c r="N25" s="28"/>
      <c r="O25" s="28"/>
    </row>
    <row r="26" spans="1:15" ht="12.75">
      <c r="A26" s="24" t="s">
        <v>21</v>
      </c>
      <c r="B26" s="24" t="s">
        <v>500</v>
      </c>
      <c r="C26" s="24" t="s">
        <v>14</v>
      </c>
      <c r="D26" s="25">
        <v>0.05</v>
      </c>
      <c r="E26" s="26">
        <v>48.08299045</v>
      </c>
      <c r="F26" s="27">
        <v>0.10962003913560399</v>
      </c>
      <c r="M26" s="28"/>
      <c r="N26" s="28"/>
      <c r="O26" s="28"/>
    </row>
    <row r="27" spans="1:15" s="33" customFormat="1" ht="12.75">
      <c r="A27" s="29" t="s">
        <v>29</v>
      </c>
      <c r="B27" s="29"/>
      <c r="C27" s="29"/>
      <c r="D27" s="30"/>
      <c r="E27" s="31">
        <f>SUM(E7:E26)+0.01</f>
        <v>43848.797365850005</v>
      </c>
      <c r="F27" s="32">
        <f>SUM(F7:F26)+0.02</f>
        <v>99.9868644172953</v>
      </c>
      <c r="M27" s="34"/>
      <c r="N27" s="34"/>
      <c r="O27" s="34"/>
    </row>
    <row r="28" spans="1:15" ht="12.75">
      <c r="A28" s="24" t="s">
        <v>30</v>
      </c>
      <c r="B28" s="24"/>
      <c r="C28" s="24"/>
      <c r="D28" s="25"/>
      <c r="E28" s="26">
        <v>14.9901527</v>
      </c>
      <c r="F28" s="27">
        <v>0.03417468652103521</v>
      </c>
      <c r="M28" s="28"/>
      <c r="N28" s="28"/>
      <c r="O28" s="28"/>
    </row>
    <row r="29" spans="1:15" s="33" customFormat="1" ht="12.75">
      <c r="A29" s="29" t="s">
        <v>29</v>
      </c>
      <c r="B29" s="29"/>
      <c r="C29" s="29"/>
      <c r="D29" s="30"/>
      <c r="E29" s="31">
        <f>SUM(E28:E28)</f>
        <v>14.9901527</v>
      </c>
      <c r="F29" s="32">
        <f>SUM(F28:F28)</f>
        <v>0.03417468652103521</v>
      </c>
      <c r="M29" s="34"/>
      <c r="N29" s="34"/>
      <c r="O29" s="34"/>
    </row>
    <row r="30" spans="1:6" s="38" customFormat="1" ht="12.75">
      <c r="A30" s="24" t="s">
        <v>31</v>
      </c>
      <c r="B30" s="24"/>
      <c r="C30" s="24"/>
      <c r="D30" s="35"/>
      <c r="E30" s="36">
        <v>-0.47</v>
      </c>
      <c r="F30" s="37">
        <v>-0.02</v>
      </c>
    </row>
    <row r="31" spans="1:6" s="33" customFormat="1" ht="12.75">
      <c r="A31" s="29" t="s">
        <v>32</v>
      </c>
      <c r="B31" s="29"/>
      <c r="C31" s="29"/>
      <c r="D31" s="39"/>
      <c r="E31" s="40">
        <v>43863.321733099896</v>
      </c>
      <c r="F31" s="41">
        <v>100</v>
      </c>
    </row>
    <row r="32" ht="12.75">
      <c r="A32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7.2812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409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55</v>
      </c>
      <c r="B8" s="24" t="s">
        <v>947</v>
      </c>
      <c r="C8" s="24" t="s">
        <v>56</v>
      </c>
      <c r="D8" s="25">
        <v>0.08</v>
      </c>
      <c r="E8" s="26">
        <v>840.9441685600001</v>
      </c>
      <c r="F8" s="27">
        <f>ROUND((E8/VLOOKUP("net assets",A:E,5,0)*100),2)</f>
        <v>5.06</v>
      </c>
      <c r="M8" s="28"/>
      <c r="N8" s="28"/>
      <c r="O8" s="28"/>
    </row>
    <row r="9" spans="1:15" ht="12.75">
      <c r="A9" s="24" t="s">
        <v>52</v>
      </c>
      <c r="B9" s="24" t="s">
        <v>948</v>
      </c>
      <c r="C9" s="24" t="s">
        <v>53</v>
      </c>
      <c r="D9" s="25">
        <v>0.08</v>
      </c>
      <c r="E9" s="26">
        <v>840.7265436</v>
      </c>
      <c r="F9" s="27">
        <f>ROUND((E9/VLOOKUP("net assets",A:E,5,0)*100),2)</f>
        <v>5.06</v>
      </c>
      <c r="M9" s="28"/>
      <c r="N9" s="28"/>
      <c r="O9" s="28"/>
    </row>
    <row r="10" spans="1:15" ht="12.75">
      <c r="A10" s="24" t="s">
        <v>383</v>
      </c>
      <c r="B10" s="24" t="s">
        <v>950</v>
      </c>
      <c r="C10" s="24" t="s">
        <v>53</v>
      </c>
      <c r="D10" s="25">
        <v>0.08</v>
      </c>
      <c r="E10" s="26">
        <v>839.5212012000001</v>
      </c>
      <c r="F10" s="27">
        <f>ROUND((E10/VLOOKUP("net assets",A:E,5,0)*100),2)</f>
        <v>5.05</v>
      </c>
      <c r="M10" s="28"/>
      <c r="N10" s="28"/>
      <c r="O10" s="28"/>
    </row>
    <row r="11" spans="1:15" ht="12.75">
      <c r="A11" s="24" t="s">
        <v>54</v>
      </c>
      <c r="B11" s="24" t="s">
        <v>951</v>
      </c>
      <c r="C11" s="24" t="s">
        <v>56</v>
      </c>
      <c r="D11" s="25">
        <v>0.08</v>
      </c>
      <c r="E11" s="26">
        <v>838.43502112</v>
      </c>
      <c r="F11" s="27">
        <f>ROUND((E11/VLOOKUP("net assets",A:E,5,0)*100),2)</f>
        <v>5.04</v>
      </c>
      <c r="M11" s="28"/>
      <c r="N11" s="28"/>
      <c r="O11" s="28"/>
    </row>
    <row r="12" spans="1:15" ht="12.75">
      <c r="A12" s="24" t="s">
        <v>84</v>
      </c>
      <c r="B12" s="24" t="s">
        <v>952</v>
      </c>
      <c r="C12" s="24" t="s">
        <v>66</v>
      </c>
      <c r="D12" s="25">
        <v>0.08</v>
      </c>
      <c r="E12" s="26">
        <v>835.35167744</v>
      </c>
      <c r="F12" s="27">
        <f>ROUND((E12/VLOOKUP("net assets",A:E,5,0)*100),2)</f>
        <v>5.02</v>
      </c>
      <c r="M12" s="28"/>
      <c r="N12" s="28"/>
      <c r="O12" s="28"/>
    </row>
    <row r="13" spans="1:15" ht="12.75">
      <c r="A13" s="24" t="s">
        <v>83</v>
      </c>
      <c r="B13" s="24" t="s">
        <v>946</v>
      </c>
      <c r="C13" s="24" t="s">
        <v>53</v>
      </c>
      <c r="D13" s="25">
        <v>0.105</v>
      </c>
      <c r="E13" s="26">
        <v>831.294439395</v>
      </c>
      <c r="F13" s="27">
        <f>ROUND((E13/VLOOKUP("net assets",A:E,5,0)*100),2)</f>
        <v>5</v>
      </c>
      <c r="M13" s="28"/>
      <c r="N13" s="28"/>
      <c r="O13" s="28"/>
    </row>
    <row r="14" spans="1:15" ht="12.75">
      <c r="A14" s="24" t="s">
        <v>386</v>
      </c>
      <c r="B14" s="24" t="s">
        <v>953</v>
      </c>
      <c r="C14" s="24" t="s">
        <v>58</v>
      </c>
      <c r="D14" s="25">
        <v>0.08</v>
      </c>
      <c r="E14" s="26">
        <v>814.9104713600001</v>
      </c>
      <c r="F14" s="27">
        <f>ROUND((E14/VLOOKUP("net assets",A:E,5,0)*100),2)</f>
        <v>4.9</v>
      </c>
      <c r="M14" s="28"/>
      <c r="N14" s="28"/>
      <c r="O14" s="28"/>
    </row>
    <row r="15" spans="1:15" ht="12.75">
      <c r="A15" s="24" t="s">
        <v>401</v>
      </c>
      <c r="B15" s="24" t="s">
        <v>954</v>
      </c>
      <c r="C15" s="24" t="s">
        <v>60</v>
      </c>
      <c r="D15" s="25">
        <v>0.08</v>
      </c>
      <c r="E15" s="26">
        <v>812.68718936</v>
      </c>
      <c r="F15" s="27">
        <f>ROUND((E15/VLOOKUP("net assets",A:E,5,0)*100),2)</f>
        <v>4.89</v>
      </c>
      <c r="M15" s="28"/>
      <c r="N15" s="28"/>
      <c r="O15" s="28"/>
    </row>
    <row r="16" spans="1:15" ht="12.75">
      <c r="A16" s="24" t="s">
        <v>411</v>
      </c>
      <c r="B16" s="24" t="s">
        <v>971</v>
      </c>
      <c r="C16" s="24" t="s">
        <v>56</v>
      </c>
      <c r="D16" s="25">
        <v>0.08</v>
      </c>
      <c r="E16" s="26">
        <v>803.07294816</v>
      </c>
      <c r="F16" s="27">
        <f>ROUND((E16/VLOOKUP("net assets",A:E,5,0)*100),2)</f>
        <v>4.83</v>
      </c>
      <c r="M16" s="28"/>
      <c r="N16" s="28"/>
      <c r="O16" s="28"/>
    </row>
    <row r="17" spans="1:15" ht="12.75">
      <c r="A17" s="24" t="s">
        <v>50</v>
      </c>
      <c r="B17" s="24" t="s">
        <v>945</v>
      </c>
      <c r="C17" s="24" t="s">
        <v>51</v>
      </c>
      <c r="D17" s="25">
        <v>0.102</v>
      </c>
      <c r="E17" s="26">
        <v>799.8505330859999</v>
      </c>
      <c r="F17" s="27">
        <f>ROUND((E17/VLOOKUP("net assets",A:E,5,0)*100),2)</f>
        <v>4.81</v>
      </c>
      <c r="M17" s="28"/>
      <c r="N17" s="28"/>
      <c r="O17" s="28"/>
    </row>
    <row r="18" spans="1:15" ht="12.75">
      <c r="A18" s="24" t="s">
        <v>404</v>
      </c>
      <c r="B18" s="24" t="s">
        <v>957</v>
      </c>
      <c r="C18" s="24" t="s">
        <v>53</v>
      </c>
      <c r="D18" s="25">
        <v>0.08</v>
      </c>
      <c r="E18" s="26">
        <v>793.6321651999999</v>
      </c>
      <c r="F18" s="27">
        <f>ROUND((E18/VLOOKUP("net assets",A:E,5,0)*100),2)</f>
        <v>4.77</v>
      </c>
      <c r="M18" s="28"/>
      <c r="N18" s="28"/>
      <c r="O18" s="28"/>
    </row>
    <row r="19" spans="1:15" ht="12.75">
      <c r="A19" s="24" t="s">
        <v>400</v>
      </c>
      <c r="B19" s="24" t="s">
        <v>949</v>
      </c>
      <c r="C19" s="24" t="s">
        <v>58</v>
      </c>
      <c r="D19" s="25">
        <v>0.06</v>
      </c>
      <c r="E19" s="26">
        <v>630.4615558200001</v>
      </c>
      <c r="F19" s="27">
        <f>ROUND((E19/VLOOKUP("net assets",A:E,5,0)*100),2)</f>
        <v>3.79</v>
      </c>
      <c r="M19" s="28"/>
      <c r="N19" s="28"/>
      <c r="O19" s="28"/>
    </row>
    <row r="20" spans="1:15" ht="12.75">
      <c r="A20" s="24" t="s">
        <v>387</v>
      </c>
      <c r="B20" s="24" t="s">
        <v>972</v>
      </c>
      <c r="C20" s="24" t="s">
        <v>60</v>
      </c>
      <c r="D20" s="25">
        <v>0.05</v>
      </c>
      <c r="E20" s="26">
        <v>504.49475455</v>
      </c>
      <c r="F20" s="27">
        <f>ROUND((E20/VLOOKUP("net assets",A:E,5,0)*100),2)</f>
        <v>3.03</v>
      </c>
      <c r="M20" s="28"/>
      <c r="N20" s="28"/>
      <c r="O20" s="28"/>
    </row>
    <row r="21" spans="1:15" ht="12.75">
      <c r="A21" s="24" t="s">
        <v>67</v>
      </c>
      <c r="B21" s="24" t="s">
        <v>536</v>
      </c>
      <c r="C21" s="24" t="s">
        <v>60</v>
      </c>
      <c r="D21" s="25">
        <v>0.031</v>
      </c>
      <c r="E21" s="26">
        <v>309.95159393399996</v>
      </c>
      <c r="F21" s="27">
        <f>ROUND((E21/VLOOKUP("net assets",A:E,5,0)*100),2)</f>
        <v>1.86</v>
      </c>
      <c r="M21" s="28"/>
      <c r="N21" s="28"/>
      <c r="O21" s="28"/>
    </row>
    <row r="22" spans="1:15" ht="12.75">
      <c r="A22" s="24" t="s">
        <v>402</v>
      </c>
      <c r="B22" s="24" t="s">
        <v>955</v>
      </c>
      <c r="C22" s="24" t="s">
        <v>60</v>
      </c>
      <c r="D22" s="25">
        <v>0.03</v>
      </c>
      <c r="E22" s="26">
        <v>303.90848532</v>
      </c>
      <c r="F22" s="27">
        <f>ROUND((E22/VLOOKUP("net assets",A:E,5,0)*100),2)</f>
        <v>1.83</v>
      </c>
      <c r="M22" s="28"/>
      <c r="N22" s="28"/>
      <c r="O22" s="28"/>
    </row>
    <row r="23" spans="1:15" ht="12.75">
      <c r="A23" s="24" t="s">
        <v>403</v>
      </c>
      <c r="B23" s="24" t="s">
        <v>956</v>
      </c>
      <c r="C23" s="24" t="s">
        <v>60</v>
      </c>
      <c r="D23" s="25">
        <v>0.03</v>
      </c>
      <c r="E23" s="26">
        <v>302.21173425</v>
      </c>
      <c r="F23" s="27">
        <f>ROUND((E23/VLOOKUP("net assets",A:E,5,0)*100),2)</f>
        <v>1.82</v>
      </c>
      <c r="M23" s="28"/>
      <c r="N23" s="28"/>
      <c r="O23" s="28"/>
    </row>
    <row r="24" spans="1:15" s="33" customFormat="1" ht="12.75">
      <c r="A24" s="29" t="s">
        <v>29</v>
      </c>
      <c r="B24" s="29"/>
      <c r="C24" s="29"/>
      <c r="D24" s="30"/>
      <c r="E24" s="31">
        <f>SUM(E7:E23)-0.01</f>
        <v>11101.444482355002</v>
      </c>
      <c r="F24" s="32">
        <f>SUM(F7:F23)</f>
        <v>66.75999999999999</v>
      </c>
      <c r="M24" s="34"/>
      <c r="N24" s="34"/>
      <c r="O24" s="34"/>
    </row>
    <row r="25" spans="1:15" ht="12.75">
      <c r="A25" s="12" t="s">
        <v>70</v>
      </c>
      <c r="B25" s="12"/>
      <c r="C25" s="24"/>
      <c r="D25" s="25"/>
      <c r="E25" s="26"/>
      <c r="F25" s="27"/>
      <c r="M25" s="28"/>
      <c r="N25" s="28"/>
      <c r="O25" s="28"/>
    </row>
    <row r="26" spans="1:15" ht="12.75">
      <c r="A26" s="24" t="s">
        <v>480</v>
      </c>
      <c r="B26" s="24" t="s">
        <v>958</v>
      </c>
      <c r="C26" s="24" t="s">
        <v>66</v>
      </c>
      <c r="D26" s="25">
        <v>0.08</v>
      </c>
      <c r="E26" s="26">
        <v>794.915449359999</v>
      </c>
      <c r="F26" s="27">
        <f>ROUND((E26/VLOOKUP("net assets",A:E,5,0)*100),2)</f>
        <v>4.78</v>
      </c>
      <c r="M26" s="28"/>
      <c r="N26" s="28"/>
      <c r="O26" s="28"/>
    </row>
    <row r="27" spans="1:15" ht="12.75">
      <c r="A27" s="24" t="s">
        <v>479</v>
      </c>
      <c r="B27" s="24" t="s">
        <v>959</v>
      </c>
      <c r="C27" s="24" t="s">
        <v>48</v>
      </c>
      <c r="D27" s="25">
        <v>0.08</v>
      </c>
      <c r="E27" s="26">
        <v>774.6850916</v>
      </c>
      <c r="F27" s="27">
        <f>ROUND((E27/VLOOKUP("net assets",A:E,5,0)*100),2)</f>
        <v>4.66</v>
      </c>
      <c r="M27" s="28"/>
      <c r="N27" s="28"/>
      <c r="O27" s="28"/>
    </row>
    <row r="28" spans="1:15" s="33" customFormat="1" ht="12.75">
      <c r="A28" s="29" t="s">
        <v>29</v>
      </c>
      <c r="B28" s="29"/>
      <c r="C28" s="29"/>
      <c r="D28" s="30"/>
      <c r="E28" s="31">
        <f>SUM(E25:E27)+0.01</f>
        <v>1569.6105409599988</v>
      </c>
      <c r="F28" s="32">
        <f>SUM(F25:F27)</f>
        <v>9.440000000000001</v>
      </c>
      <c r="M28" s="34"/>
      <c r="N28" s="34"/>
      <c r="O28" s="34"/>
    </row>
    <row r="29" spans="1:15" ht="12.75">
      <c r="A29" s="24" t="s">
        <v>30</v>
      </c>
      <c r="B29" s="24"/>
      <c r="C29" s="24"/>
      <c r="D29" s="25"/>
      <c r="E29" s="26">
        <v>44.970458099999995</v>
      </c>
      <c r="F29" s="27">
        <v>0.2705028649076214</v>
      </c>
      <c r="M29" s="28"/>
      <c r="N29" s="28"/>
      <c r="O29" s="28"/>
    </row>
    <row r="30" spans="1:15" s="33" customFormat="1" ht="12.75">
      <c r="A30" s="29" t="s">
        <v>29</v>
      </c>
      <c r="B30" s="29"/>
      <c r="C30" s="29"/>
      <c r="D30" s="30"/>
      <c r="E30" s="31">
        <f>SUM(E29:E29)</f>
        <v>44.970458099999995</v>
      </c>
      <c r="F30" s="32">
        <f>SUM(F29:F29)</f>
        <v>0.2705028649076214</v>
      </c>
      <c r="M30" s="34"/>
      <c r="N30" s="34"/>
      <c r="O30" s="34"/>
    </row>
    <row r="31" spans="1:6" s="38" customFormat="1" ht="12.75">
      <c r="A31" s="24" t="s">
        <v>31</v>
      </c>
      <c r="B31" s="24"/>
      <c r="C31" s="24"/>
      <c r="D31" s="35"/>
      <c r="E31" s="36">
        <v>3908.7367425850034</v>
      </c>
      <c r="F31" s="37">
        <v>23.53</v>
      </c>
    </row>
    <row r="32" spans="1:7" s="33" customFormat="1" ht="12.75">
      <c r="A32" s="29" t="s">
        <v>32</v>
      </c>
      <c r="B32" s="29"/>
      <c r="C32" s="29"/>
      <c r="D32" s="39"/>
      <c r="E32" s="40">
        <v>16624.762224000002</v>
      </c>
      <c r="F32" s="41">
        <v>100</v>
      </c>
      <c r="G32" s="7"/>
    </row>
    <row r="33" ht="12.75">
      <c r="A3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1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7" bestFit="1" customWidth="1"/>
    <col min="2" max="2" width="19.710937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413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291</v>
      </c>
      <c r="B8" s="24" t="s">
        <v>796</v>
      </c>
      <c r="C8" s="24" t="s">
        <v>56</v>
      </c>
      <c r="D8" s="25">
        <v>0.06</v>
      </c>
      <c r="E8" s="26">
        <v>604.67770998</v>
      </c>
      <c r="F8" s="27">
        <f>ROUND((E8/VLOOKUP("net assets",A:E,5,0)*100),2)</f>
        <v>6.77</v>
      </c>
      <c r="M8" s="28"/>
      <c r="N8" s="28"/>
      <c r="O8" s="28"/>
    </row>
    <row r="9" spans="1:15" ht="12.75">
      <c r="A9" s="24" t="s">
        <v>47</v>
      </c>
      <c r="B9" s="24" t="s">
        <v>798</v>
      </c>
      <c r="C9" s="24" t="s">
        <v>48</v>
      </c>
      <c r="D9" s="25">
        <v>0.05</v>
      </c>
      <c r="E9" s="26">
        <v>550.4661502499999</v>
      </c>
      <c r="F9" s="27">
        <f>ROUND((E9/VLOOKUP("net assets",A:E,5,0)*100),2)</f>
        <v>6.16</v>
      </c>
      <c r="M9" s="28"/>
      <c r="N9" s="28"/>
      <c r="O9" s="28"/>
    </row>
    <row r="10" spans="1:15" ht="12.75">
      <c r="A10" s="24" t="s">
        <v>388</v>
      </c>
      <c r="B10" s="24" t="s">
        <v>927</v>
      </c>
      <c r="C10" s="24" t="s">
        <v>66</v>
      </c>
      <c r="D10" s="25">
        <v>0.05</v>
      </c>
      <c r="E10" s="26">
        <v>503.93882765</v>
      </c>
      <c r="F10" s="27">
        <f>ROUND((E10/VLOOKUP("net assets",A:E,5,0)*100),2)</f>
        <v>5.64</v>
      </c>
      <c r="M10" s="28"/>
      <c r="N10" s="28"/>
      <c r="O10" s="28"/>
    </row>
    <row r="11" spans="1:15" ht="12.75">
      <c r="A11" s="24" t="s">
        <v>415</v>
      </c>
      <c r="B11" s="24" t="s">
        <v>973</v>
      </c>
      <c r="C11" s="24" t="s">
        <v>51</v>
      </c>
      <c r="D11" s="25">
        <v>50</v>
      </c>
      <c r="E11" s="26">
        <v>502.27845</v>
      </c>
      <c r="F11" s="27">
        <f>ROUND((E11/VLOOKUP("net assets",A:E,5,0)*100),2)</f>
        <v>5.62</v>
      </c>
      <c r="M11" s="28"/>
      <c r="N11" s="28"/>
      <c r="O11" s="28"/>
    </row>
    <row r="12" spans="1:15" ht="12.75">
      <c r="A12" s="24" t="s">
        <v>416</v>
      </c>
      <c r="B12" s="24" t="s">
        <v>974</v>
      </c>
      <c r="C12" s="24" t="s">
        <v>53</v>
      </c>
      <c r="D12" s="25">
        <v>0.05</v>
      </c>
      <c r="E12" s="26">
        <v>501.95402314999995</v>
      </c>
      <c r="F12" s="27">
        <f>ROUND((E12/VLOOKUP("net assets",A:E,5,0)*100),2)</f>
        <v>5.62</v>
      </c>
      <c r="M12" s="28"/>
      <c r="N12" s="28"/>
      <c r="O12" s="28"/>
    </row>
    <row r="13" spans="1:15" ht="12.75">
      <c r="A13" s="24" t="s">
        <v>417</v>
      </c>
      <c r="B13" s="24" t="s">
        <v>975</v>
      </c>
      <c r="C13" s="24" t="s">
        <v>53</v>
      </c>
      <c r="D13" s="25">
        <v>0.05</v>
      </c>
      <c r="E13" s="26">
        <v>501.12448595</v>
      </c>
      <c r="F13" s="27">
        <f>ROUND((E13/VLOOKUP("net assets",A:E,5,0)*100),2)</f>
        <v>5.61</v>
      </c>
      <c r="M13" s="28"/>
      <c r="N13" s="28"/>
      <c r="O13" s="28"/>
    </row>
    <row r="14" spans="1:15" ht="12.75">
      <c r="A14" s="24" t="s">
        <v>418</v>
      </c>
      <c r="B14" s="24" t="s">
        <v>976</v>
      </c>
      <c r="C14" s="24" t="s">
        <v>69</v>
      </c>
      <c r="D14" s="25">
        <v>0.05</v>
      </c>
      <c r="E14" s="26">
        <v>500.0991944</v>
      </c>
      <c r="F14" s="27">
        <f>ROUND((E14/VLOOKUP("net assets",A:E,5,0)*100),2)</f>
        <v>5.6</v>
      </c>
      <c r="M14" s="28"/>
      <c r="N14" s="28"/>
      <c r="O14" s="28"/>
    </row>
    <row r="15" spans="1:15" ht="12.75">
      <c r="A15" s="24" t="s">
        <v>67</v>
      </c>
      <c r="B15" s="24" t="s">
        <v>536</v>
      </c>
      <c r="C15" s="24" t="s">
        <v>60</v>
      </c>
      <c r="D15" s="25">
        <v>0.05</v>
      </c>
      <c r="E15" s="26">
        <v>499.92192570000003</v>
      </c>
      <c r="F15" s="27">
        <f>ROUND((E15/VLOOKUP("net assets",A:E,5,0)*100),2)</f>
        <v>5.6</v>
      </c>
      <c r="M15" s="28"/>
      <c r="N15" s="28"/>
      <c r="O15" s="28"/>
    </row>
    <row r="16" spans="1:15" ht="12.75">
      <c r="A16" s="24" t="s">
        <v>215</v>
      </c>
      <c r="B16" s="24" t="s">
        <v>734</v>
      </c>
      <c r="C16" s="24" t="s">
        <v>60</v>
      </c>
      <c r="D16" s="25">
        <v>0.046</v>
      </c>
      <c r="E16" s="26">
        <v>465.904539852</v>
      </c>
      <c r="F16" s="27">
        <f>ROUND((E16/VLOOKUP("net assets",A:E,5,0)*100),2)</f>
        <v>5.22</v>
      </c>
      <c r="M16" s="28"/>
      <c r="N16" s="28"/>
      <c r="O16" s="28"/>
    </row>
    <row r="17" spans="1:15" ht="12.75">
      <c r="A17" s="24" t="s">
        <v>124</v>
      </c>
      <c r="B17" s="24" t="s">
        <v>882</v>
      </c>
      <c r="C17" s="24" t="s">
        <v>60</v>
      </c>
      <c r="D17" s="25">
        <v>0.045</v>
      </c>
      <c r="E17" s="26">
        <v>456.651020835</v>
      </c>
      <c r="F17" s="27">
        <f>ROUND((E17/VLOOKUP("net assets",A:E,5,0)*100),2)</f>
        <v>5.11</v>
      </c>
      <c r="M17" s="28"/>
      <c r="N17" s="28"/>
      <c r="O17" s="28"/>
    </row>
    <row r="18" spans="1:15" ht="12.75">
      <c r="A18" s="24" t="s">
        <v>292</v>
      </c>
      <c r="B18" s="24" t="s">
        <v>797</v>
      </c>
      <c r="C18" s="24" t="s">
        <v>48</v>
      </c>
      <c r="D18" s="25">
        <v>0.045</v>
      </c>
      <c r="E18" s="26">
        <v>451.771144335</v>
      </c>
      <c r="F18" s="27">
        <f>ROUND((E18/VLOOKUP("net assets",A:E,5,0)*100),2)</f>
        <v>5.06</v>
      </c>
      <c r="M18" s="28"/>
      <c r="N18" s="28"/>
      <c r="O18" s="28"/>
    </row>
    <row r="19" spans="1:15" ht="12.75">
      <c r="A19" s="24" t="s">
        <v>293</v>
      </c>
      <c r="B19" s="24" t="s">
        <v>977</v>
      </c>
      <c r="C19" s="24" t="s">
        <v>53</v>
      </c>
      <c r="D19" s="25">
        <v>0.035</v>
      </c>
      <c r="E19" s="26">
        <v>351.634622675</v>
      </c>
      <c r="F19" s="27">
        <f>ROUND((E19/VLOOKUP("net assets",A:E,5,0)*100),2)</f>
        <v>3.94</v>
      </c>
      <c r="M19" s="28"/>
      <c r="N19" s="28"/>
      <c r="O19" s="28"/>
    </row>
    <row r="20" spans="1:15" ht="12.75">
      <c r="A20" s="24" t="s">
        <v>419</v>
      </c>
      <c r="B20" s="24" t="s">
        <v>978</v>
      </c>
      <c r="C20" s="24" t="s">
        <v>56</v>
      </c>
      <c r="D20" s="25">
        <v>0.035</v>
      </c>
      <c r="E20" s="26">
        <v>351.32345332</v>
      </c>
      <c r="F20" s="27">
        <f>ROUND((E20/VLOOKUP("net assets",A:E,5,0)*100),2)</f>
        <v>3.93</v>
      </c>
      <c r="M20" s="28"/>
      <c r="N20" s="28"/>
      <c r="O20" s="28"/>
    </row>
    <row r="21" spans="1:15" ht="12.75">
      <c r="A21" s="24" t="s">
        <v>419</v>
      </c>
      <c r="B21" s="24" t="s">
        <v>979</v>
      </c>
      <c r="C21" s="24" t="s">
        <v>56</v>
      </c>
      <c r="D21" s="25">
        <v>0.02</v>
      </c>
      <c r="E21" s="26">
        <v>200.75463158</v>
      </c>
      <c r="F21" s="27">
        <f>ROUND((E21/VLOOKUP("net assets",A:E,5,0)*100),2)</f>
        <v>2.25</v>
      </c>
      <c r="M21" s="28"/>
      <c r="N21" s="28"/>
      <c r="O21" s="28"/>
    </row>
    <row r="22" spans="1:15" ht="12.75">
      <c r="A22" s="24" t="s">
        <v>217</v>
      </c>
      <c r="B22" s="24" t="s">
        <v>736</v>
      </c>
      <c r="C22" s="24" t="s">
        <v>60</v>
      </c>
      <c r="D22" s="25">
        <v>0.013</v>
      </c>
      <c r="E22" s="26">
        <v>131.178818875</v>
      </c>
      <c r="F22" s="27">
        <f>ROUND((E22/VLOOKUP("net assets",A:E,5,0)*100),2)</f>
        <v>1.47</v>
      </c>
      <c r="M22" s="28"/>
      <c r="N22" s="28"/>
      <c r="O22" s="28"/>
    </row>
    <row r="23" spans="1:15" ht="12.75">
      <c r="A23" s="24" t="s">
        <v>293</v>
      </c>
      <c r="B23" s="24" t="s">
        <v>799</v>
      </c>
      <c r="C23" s="24" t="s">
        <v>53</v>
      </c>
      <c r="D23" s="25">
        <v>0.01</v>
      </c>
      <c r="E23" s="26">
        <v>100.46621737</v>
      </c>
      <c r="F23" s="27">
        <f>ROUND((E23/VLOOKUP("net assets",A:E,5,0)*100),2)</f>
        <v>1.12</v>
      </c>
      <c r="M23" s="28"/>
      <c r="N23" s="28"/>
      <c r="O23" s="28"/>
    </row>
    <row r="24" spans="1:15" ht="12.75">
      <c r="A24" s="24" t="s">
        <v>375</v>
      </c>
      <c r="B24" s="24" t="s">
        <v>901</v>
      </c>
      <c r="C24" s="24" t="s">
        <v>53</v>
      </c>
      <c r="D24" s="25">
        <v>0.001</v>
      </c>
      <c r="E24" s="26">
        <v>100.380189037</v>
      </c>
      <c r="F24" s="27">
        <f>ROUND((E24/VLOOKUP("net assets",A:E,5,0)*100),2)</f>
        <v>1.12</v>
      </c>
      <c r="M24" s="28"/>
      <c r="N24" s="28"/>
      <c r="O24" s="28"/>
    </row>
    <row r="25" spans="1:15" s="33" customFormat="1" ht="12.75">
      <c r="A25" s="29" t="s">
        <v>29</v>
      </c>
      <c r="B25" s="29"/>
      <c r="C25" s="29"/>
      <c r="D25" s="30"/>
      <c r="E25" s="31">
        <f>SUM(E7:E24)-0.02</f>
        <v>6774.505404958999</v>
      </c>
      <c r="F25" s="32">
        <f>SUM(F7:F24)</f>
        <v>75.84000000000002</v>
      </c>
      <c r="M25" s="34"/>
      <c r="N25" s="34"/>
      <c r="O25" s="34"/>
    </row>
    <row r="26" spans="1:15" ht="12.75">
      <c r="A26" s="12" t="s">
        <v>70</v>
      </c>
      <c r="B26" s="12"/>
      <c r="C26" s="24"/>
      <c r="D26" s="25"/>
      <c r="E26" s="26"/>
      <c r="F26" s="27"/>
      <c r="M26" s="28"/>
      <c r="N26" s="28"/>
      <c r="O26" s="28"/>
    </row>
    <row r="27" spans="1:15" ht="12.75">
      <c r="A27" s="24" t="s">
        <v>470</v>
      </c>
      <c r="B27" s="24" t="s">
        <v>980</v>
      </c>
      <c r="C27" s="24" t="s">
        <v>295</v>
      </c>
      <c r="D27" s="25">
        <v>0.05</v>
      </c>
      <c r="E27" s="26">
        <v>504.83337094999996</v>
      </c>
      <c r="F27" s="27">
        <f>ROUND((E27/VLOOKUP("net assets",A:E,5,0)*100),2)</f>
        <v>5.65</v>
      </c>
      <c r="M27" s="28"/>
      <c r="N27" s="28"/>
      <c r="O27" s="28"/>
    </row>
    <row r="28" spans="1:15" ht="12.75">
      <c r="A28" s="24" t="s">
        <v>475</v>
      </c>
      <c r="B28" s="24" t="s">
        <v>541</v>
      </c>
      <c r="C28" s="24" t="s">
        <v>53</v>
      </c>
      <c r="D28" s="25">
        <v>0.05</v>
      </c>
      <c r="E28" s="26">
        <v>503.66461055</v>
      </c>
      <c r="F28" s="27">
        <f>ROUND((E28/VLOOKUP("net assets",A:E,5,0)*100),2)</f>
        <v>5.64</v>
      </c>
      <c r="M28" s="28"/>
      <c r="N28" s="28"/>
      <c r="O28" s="28"/>
    </row>
    <row r="29" spans="1:15" ht="12.75">
      <c r="A29" s="24" t="s">
        <v>481</v>
      </c>
      <c r="B29" s="24" t="s">
        <v>981</v>
      </c>
      <c r="C29" s="24" t="s">
        <v>69</v>
      </c>
      <c r="D29" s="25">
        <v>0.05</v>
      </c>
      <c r="E29" s="26">
        <v>502.61095805</v>
      </c>
      <c r="F29" s="27">
        <f>ROUND((E29/VLOOKUP("net assets",A:E,5,0)*100),2)</f>
        <v>5.63</v>
      </c>
      <c r="M29" s="28"/>
      <c r="N29" s="28"/>
      <c r="O29" s="28"/>
    </row>
    <row r="30" spans="1:15" ht="12.75">
      <c r="A30" s="24" t="s">
        <v>470</v>
      </c>
      <c r="B30" s="24" t="s">
        <v>802</v>
      </c>
      <c r="C30" s="24" t="s">
        <v>295</v>
      </c>
      <c r="D30" s="25">
        <v>0.01</v>
      </c>
      <c r="E30" s="26">
        <v>100.96651411</v>
      </c>
      <c r="F30" s="27">
        <f>ROUND((E30/VLOOKUP("net assets",A:E,5,0)*100),2)</f>
        <v>1.13</v>
      </c>
      <c r="M30" s="28"/>
      <c r="N30" s="28"/>
      <c r="O30" s="28"/>
    </row>
    <row r="31" spans="1:15" s="33" customFormat="1" ht="12.75">
      <c r="A31" s="29" t="s">
        <v>29</v>
      </c>
      <c r="B31" s="29"/>
      <c r="C31" s="29"/>
      <c r="D31" s="30"/>
      <c r="E31" s="31">
        <f>SUM(E26:E30)-0.01</f>
        <v>1612.0654536599998</v>
      </c>
      <c r="F31" s="32">
        <f>SUM(F26:F30)</f>
        <v>18.049999999999997</v>
      </c>
      <c r="M31" s="34"/>
      <c r="N31" s="34"/>
      <c r="O31" s="34"/>
    </row>
    <row r="32" spans="1:15" ht="12.75">
      <c r="A32" s="24" t="s">
        <v>30</v>
      </c>
      <c r="B32" s="24"/>
      <c r="C32" s="24"/>
      <c r="D32" s="25"/>
      <c r="E32" s="26">
        <v>94.93763380000001</v>
      </c>
      <c r="F32" s="27">
        <v>1.0626906989419282</v>
      </c>
      <c r="M32" s="28"/>
      <c r="N32" s="28"/>
      <c r="O32" s="28"/>
    </row>
    <row r="33" spans="1:15" s="33" customFormat="1" ht="12.75">
      <c r="A33" s="29" t="s">
        <v>29</v>
      </c>
      <c r="B33" s="29"/>
      <c r="C33" s="29"/>
      <c r="D33" s="30"/>
      <c r="E33" s="31">
        <f>SUM(E32:E32)</f>
        <v>94.93763380000001</v>
      </c>
      <c r="F33" s="32">
        <f>SUM(F32:F32)</f>
        <v>1.0626906989419282</v>
      </c>
      <c r="M33" s="34"/>
      <c r="N33" s="34"/>
      <c r="O33" s="34"/>
    </row>
    <row r="34" spans="1:6" s="38" customFormat="1" ht="12.75">
      <c r="A34" s="24" t="s">
        <v>31</v>
      </c>
      <c r="B34" s="24"/>
      <c r="C34" s="24"/>
      <c r="D34" s="35"/>
      <c r="E34" s="36">
        <v>452.1800000000021</v>
      </c>
      <c r="F34" s="37">
        <v>5.05</v>
      </c>
    </row>
    <row r="35" spans="1:7" s="33" customFormat="1" ht="12.75">
      <c r="A35" s="29" t="s">
        <v>32</v>
      </c>
      <c r="B35" s="29"/>
      <c r="C35" s="29"/>
      <c r="D35" s="39"/>
      <c r="E35" s="40">
        <v>8933.7032774</v>
      </c>
      <c r="F35" s="41">
        <v>100</v>
      </c>
      <c r="G35" s="7"/>
    </row>
    <row r="36" ht="12.75">
      <c r="A3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21.42187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421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388</v>
      </c>
      <c r="B8" s="24" t="s">
        <v>927</v>
      </c>
      <c r="C8" s="24" t="s">
        <v>66</v>
      </c>
      <c r="D8" s="25">
        <v>0.054</v>
      </c>
      <c r="E8" s="26">
        <v>544.253933862</v>
      </c>
      <c r="F8" s="27">
        <f>ROUND((E8/VLOOKUP("net assets",A:E,5,0)*100),2)</f>
        <v>5.94</v>
      </c>
      <c r="M8" s="28"/>
      <c r="N8" s="28"/>
      <c r="O8" s="28"/>
    </row>
    <row r="9" spans="1:15" ht="12.75">
      <c r="A9" s="24" t="s">
        <v>291</v>
      </c>
      <c r="B9" s="24" t="s">
        <v>796</v>
      </c>
      <c r="C9" s="24" t="s">
        <v>56</v>
      </c>
      <c r="D9" s="25">
        <v>0.05</v>
      </c>
      <c r="E9" s="26">
        <v>503.89809164999997</v>
      </c>
      <c r="F9" s="27">
        <f>ROUND((E9/VLOOKUP("net assets",A:E,5,0)*100),2)</f>
        <v>5.5</v>
      </c>
      <c r="M9" s="28"/>
      <c r="N9" s="28"/>
      <c r="O9" s="28"/>
    </row>
    <row r="10" spans="1:15" ht="12.75">
      <c r="A10" s="24" t="s">
        <v>416</v>
      </c>
      <c r="B10" s="24" t="s">
        <v>974</v>
      </c>
      <c r="C10" s="24" t="s">
        <v>53</v>
      </c>
      <c r="D10" s="25">
        <v>0.05</v>
      </c>
      <c r="E10" s="26">
        <v>501.95402314999995</v>
      </c>
      <c r="F10" s="27">
        <f>ROUND((E10/VLOOKUP("net assets",A:E,5,0)*100),2)</f>
        <v>5.48</v>
      </c>
      <c r="M10" s="28"/>
      <c r="N10" s="28"/>
      <c r="O10" s="28"/>
    </row>
    <row r="11" spans="1:15" ht="12.75">
      <c r="A11" s="24" t="s">
        <v>417</v>
      </c>
      <c r="B11" s="24" t="s">
        <v>975</v>
      </c>
      <c r="C11" s="24" t="s">
        <v>53</v>
      </c>
      <c r="D11" s="25">
        <v>0.05</v>
      </c>
      <c r="E11" s="26">
        <v>501.12448595</v>
      </c>
      <c r="F11" s="27">
        <f>ROUND((E11/VLOOKUP("net assets",A:E,5,0)*100),2)</f>
        <v>5.47</v>
      </c>
      <c r="M11" s="28"/>
      <c r="N11" s="28"/>
      <c r="O11" s="28"/>
    </row>
    <row r="12" spans="1:15" ht="12.75">
      <c r="A12" s="24" t="s">
        <v>418</v>
      </c>
      <c r="B12" s="24" t="s">
        <v>976</v>
      </c>
      <c r="C12" s="24" t="s">
        <v>69</v>
      </c>
      <c r="D12" s="25">
        <v>0.05</v>
      </c>
      <c r="E12" s="26">
        <v>500.0991944</v>
      </c>
      <c r="F12" s="27">
        <f>ROUND((E12/VLOOKUP("net assets",A:E,5,0)*100),2)</f>
        <v>5.46</v>
      </c>
      <c r="M12" s="28"/>
      <c r="N12" s="28"/>
      <c r="O12" s="28"/>
    </row>
    <row r="13" spans="1:15" ht="12.75">
      <c r="A13" s="24" t="s">
        <v>67</v>
      </c>
      <c r="B13" s="24" t="s">
        <v>536</v>
      </c>
      <c r="C13" s="24" t="s">
        <v>60</v>
      </c>
      <c r="D13" s="25">
        <v>0.05</v>
      </c>
      <c r="E13" s="26">
        <v>499.92192570000003</v>
      </c>
      <c r="F13" s="27">
        <f>ROUND((E13/VLOOKUP("net assets",A:E,5,0)*100),2)</f>
        <v>5.46</v>
      </c>
      <c r="M13" s="28"/>
      <c r="N13" s="28"/>
      <c r="O13" s="28"/>
    </row>
    <row r="14" spans="1:15" ht="12.75">
      <c r="A14" s="24" t="s">
        <v>47</v>
      </c>
      <c r="B14" s="24" t="s">
        <v>798</v>
      </c>
      <c r="C14" s="24" t="s">
        <v>48</v>
      </c>
      <c r="D14" s="25">
        <v>0.045</v>
      </c>
      <c r="E14" s="26">
        <v>495.419535225</v>
      </c>
      <c r="F14" s="27">
        <f>ROUND((E14/VLOOKUP("net assets",A:E,5,0)*100),2)</f>
        <v>5.41</v>
      </c>
      <c r="M14" s="28"/>
      <c r="N14" s="28"/>
      <c r="O14" s="28"/>
    </row>
    <row r="15" spans="1:15" ht="12.75">
      <c r="A15" s="24" t="s">
        <v>124</v>
      </c>
      <c r="B15" s="24" t="s">
        <v>882</v>
      </c>
      <c r="C15" s="24" t="s">
        <v>60</v>
      </c>
      <c r="D15" s="25">
        <v>0.048</v>
      </c>
      <c r="E15" s="26">
        <v>487.094422224</v>
      </c>
      <c r="F15" s="27">
        <f>ROUND((E15/VLOOKUP("net assets",A:E,5,0)*100),2)</f>
        <v>5.32</v>
      </c>
      <c r="M15" s="28"/>
      <c r="N15" s="28"/>
      <c r="O15" s="28"/>
    </row>
    <row r="16" spans="1:15" ht="12.75">
      <c r="A16" s="24" t="s">
        <v>292</v>
      </c>
      <c r="B16" s="24" t="s">
        <v>797</v>
      </c>
      <c r="C16" s="24" t="s">
        <v>48</v>
      </c>
      <c r="D16" s="25">
        <v>0.04</v>
      </c>
      <c r="E16" s="26">
        <v>401.57435052</v>
      </c>
      <c r="F16" s="27">
        <f>ROUND((E16/VLOOKUP("net assets",A:E,5,0)*100),2)</f>
        <v>4.39</v>
      </c>
      <c r="M16" s="28"/>
      <c r="N16" s="28"/>
      <c r="O16" s="28"/>
    </row>
    <row r="17" spans="1:15" ht="12.75">
      <c r="A17" s="24" t="s">
        <v>293</v>
      </c>
      <c r="B17" s="24" t="s">
        <v>977</v>
      </c>
      <c r="C17" s="24" t="s">
        <v>53</v>
      </c>
      <c r="D17" s="25">
        <v>0.035</v>
      </c>
      <c r="E17" s="26">
        <v>351.634622675</v>
      </c>
      <c r="F17" s="27">
        <f>ROUND((E17/VLOOKUP("net assets",A:E,5,0)*100),2)</f>
        <v>3.84</v>
      </c>
      <c r="M17" s="28"/>
      <c r="N17" s="28"/>
      <c r="O17" s="28"/>
    </row>
    <row r="18" spans="1:15" ht="12.75">
      <c r="A18" s="24" t="s">
        <v>419</v>
      </c>
      <c r="B18" s="24" t="s">
        <v>978</v>
      </c>
      <c r="C18" s="24" t="s">
        <v>56</v>
      </c>
      <c r="D18" s="25">
        <v>0.035</v>
      </c>
      <c r="E18" s="26">
        <v>351.32345332</v>
      </c>
      <c r="F18" s="27">
        <f>ROUND((E18/VLOOKUP("net assets",A:E,5,0)*100),2)</f>
        <v>3.84</v>
      </c>
      <c r="M18" s="28"/>
      <c r="N18" s="28"/>
      <c r="O18" s="28"/>
    </row>
    <row r="19" spans="1:15" ht="12.75">
      <c r="A19" s="24" t="s">
        <v>215</v>
      </c>
      <c r="B19" s="24" t="s">
        <v>734</v>
      </c>
      <c r="C19" s="24" t="s">
        <v>60</v>
      </c>
      <c r="D19" s="25">
        <v>0.027</v>
      </c>
      <c r="E19" s="26">
        <v>273.465708174</v>
      </c>
      <c r="F19" s="27">
        <f>ROUND((E19/VLOOKUP("net assets",A:E,5,0)*100),2)</f>
        <v>2.99</v>
      </c>
      <c r="M19" s="28"/>
      <c r="N19" s="28"/>
      <c r="O19" s="28"/>
    </row>
    <row r="20" spans="1:15" ht="12.75">
      <c r="A20" s="24" t="s">
        <v>217</v>
      </c>
      <c r="B20" s="24" t="s">
        <v>736</v>
      </c>
      <c r="C20" s="24" t="s">
        <v>60</v>
      </c>
      <c r="D20" s="25">
        <v>0.017</v>
      </c>
      <c r="E20" s="26">
        <v>171.541532375</v>
      </c>
      <c r="F20" s="27">
        <f>ROUND((E20/VLOOKUP("net assets",A:E,5,0)*100),2)</f>
        <v>1.87</v>
      </c>
      <c r="M20" s="28"/>
      <c r="N20" s="28"/>
      <c r="O20" s="28"/>
    </row>
    <row r="21" spans="1:15" ht="12.75">
      <c r="A21" s="24" t="s">
        <v>293</v>
      </c>
      <c r="B21" s="24" t="s">
        <v>799</v>
      </c>
      <c r="C21" s="24" t="s">
        <v>53</v>
      </c>
      <c r="D21" s="25">
        <v>0.01</v>
      </c>
      <c r="E21" s="26">
        <v>100.46621737</v>
      </c>
      <c r="F21" s="27">
        <f>ROUND((E21/VLOOKUP("net assets",A:E,5,0)*100),2)</f>
        <v>1.1</v>
      </c>
      <c r="M21" s="28"/>
      <c r="N21" s="28"/>
      <c r="O21" s="28"/>
    </row>
    <row r="22" spans="1:15" ht="12.75">
      <c r="A22" s="24" t="s">
        <v>419</v>
      </c>
      <c r="B22" s="24" t="s">
        <v>979</v>
      </c>
      <c r="C22" s="24" t="s">
        <v>56</v>
      </c>
      <c r="D22" s="25">
        <v>0.01</v>
      </c>
      <c r="E22" s="26">
        <v>100.37731579</v>
      </c>
      <c r="F22" s="27">
        <f>ROUND((E22/VLOOKUP("net assets",A:E,5,0)*100),2)</f>
        <v>1.1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SUM(E7:E22)-0.02</f>
        <v>5784.128812384999</v>
      </c>
      <c r="F23" s="32">
        <f>SUM(F7:F22)</f>
        <v>63.17</v>
      </c>
      <c r="M23" s="34"/>
      <c r="N23" s="34"/>
      <c r="O23" s="34"/>
    </row>
    <row r="24" spans="1:15" ht="12.75">
      <c r="A24" s="12" t="s">
        <v>70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470</v>
      </c>
      <c r="B25" s="24" t="s">
        <v>980</v>
      </c>
      <c r="C25" s="24" t="s">
        <v>295</v>
      </c>
      <c r="D25" s="25">
        <v>0.05</v>
      </c>
      <c r="E25" s="26">
        <v>504.83337094999996</v>
      </c>
      <c r="F25" s="27">
        <f>ROUND((E25/VLOOKUP("net assets",A:E,5,0)*100),2)</f>
        <v>5.51</v>
      </c>
      <c r="M25" s="28"/>
      <c r="N25" s="28"/>
      <c r="O25" s="28"/>
    </row>
    <row r="26" spans="1:15" ht="12.75">
      <c r="A26" s="24" t="s">
        <v>475</v>
      </c>
      <c r="B26" s="24" t="s">
        <v>541</v>
      </c>
      <c r="C26" s="24" t="s">
        <v>53</v>
      </c>
      <c r="D26" s="25">
        <v>0.05</v>
      </c>
      <c r="E26" s="26">
        <v>503.66461055</v>
      </c>
      <c r="F26" s="27">
        <f>ROUND((E26/VLOOKUP("net assets",A:E,5,0)*100),2)</f>
        <v>5.5</v>
      </c>
      <c r="M26" s="28"/>
      <c r="N26" s="28"/>
      <c r="O26" s="28"/>
    </row>
    <row r="27" spans="1:15" s="33" customFormat="1" ht="12.75">
      <c r="A27" s="29" t="s">
        <v>29</v>
      </c>
      <c r="B27" s="29"/>
      <c r="C27" s="29"/>
      <c r="D27" s="30"/>
      <c r="E27" s="31">
        <f>SUM(E24:E26)-0.01</f>
        <v>1008.4879814999999</v>
      </c>
      <c r="F27" s="32">
        <f>SUM(F24:F26)</f>
        <v>11.01</v>
      </c>
      <c r="M27" s="34"/>
      <c r="N27" s="34"/>
      <c r="O27" s="34"/>
    </row>
    <row r="28" spans="1:15" ht="12.75">
      <c r="A28" s="24" t="s">
        <v>30</v>
      </c>
      <c r="B28" s="24"/>
      <c r="C28" s="24"/>
      <c r="D28" s="25"/>
      <c r="E28" s="26">
        <v>59.9606109</v>
      </c>
      <c r="F28" s="27">
        <v>0.6548034472636719</v>
      </c>
      <c r="M28" s="28"/>
      <c r="N28" s="28"/>
      <c r="O28" s="28"/>
    </row>
    <row r="29" spans="1:15" s="33" customFormat="1" ht="12.75">
      <c r="A29" s="29" t="s">
        <v>29</v>
      </c>
      <c r="B29" s="29"/>
      <c r="C29" s="29"/>
      <c r="D29" s="30"/>
      <c r="E29" s="31">
        <f>SUM(E28:E28)</f>
        <v>59.9606109</v>
      </c>
      <c r="F29" s="32">
        <f>SUM(F28:F28)</f>
        <v>0.6548034472636719</v>
      </c>
      <c r="M29" s="34"/>
      <c r="N29" s="34"/>
      <c r="O29" s="34"/>
    </row>
    <row r="30" spans="1:6" s="38" customFormat="1" ht="12.75">
      <c r="A30" s="24" t="s">
        <v>31</v>
      </c>
      <c r="B30" s="24"/>
      <c r="C30" s="24"/>
      <c r="D30" s="35"/>
      <c r="E30" s="36">
        <v>2304.46</v>
      </c>
      <c r="F30" s="37">
        <v>25.165689874620966</v>
      </c>
    </row>
    <row r="31" spans="1:7" s="33" customFormat="1" ht="12.75">
      <c r="A31" s="29" t="s">
        <v>32</v>
      </c>
      <c r="B31" s="29"/>
      <c r="C31" s="29"/>
      <c r="D31" s="39"/>
      <c r="E31" s="40">
        <v>9157.0395896</v>
      </c>
      <c r="F31" s="41">
        <v>100</v>
      </c>
      <c r="G31" s="7"/>
    </row>
    <row r="32" ht="12.75">
      <c r="A32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7" bestFit="1" customWidth="1"/>
    <col min="2" max="2" width="15.71093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424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19</v>
      </c>
      <c r="B8" s="24" t="s">
        <v>686</v>
      </c>
      <c r="C8" s="24" t="s">
        <v>20</v>
      </c>
      <c r="D8" s="25">
        <v>2.5</v>
      </c>
      <c r="E8" s="26">
        <v>2479.02588</v>
      </c>
      <c r="F8" s="27">
        <f>ROUND((E8/VLOOKUP("net assets",A:E,5,0)*100),2)</f>
        <v>10.64</v>
      </c>
      <c r="G8" s="50"/>
      <c r="M8" s="28"/>
      <c r="N8" s="28"/>
      <c r="O8" s="28"/>
    </row>
    <row r="9" spans="1:15" ht="12.75">
      <c r="A9" s="24" t="s">
        <v>13</v>
      </c>
      <c r="B9" s="24" t="s">
        <v>982</v>
      </c>
      <c r="C9" s="24" t="s">
        <v>14</v>
      </c>
      <c r="D9" s="25">
        <v>2.5</v>
      </c>
      <c r="E9" s="26">
        <v>2478.88166</v>
      </c>
      <c r="F9" s="27">
        <f>ROUND((E9/VLOOKUP("net assets",A:E,5,0)*100),2)</f>
        <v>10.64</v>
      </c>
      <c r="G9" s="50"/>
      <c r="M9" s="28"/>
      <c r="N9" s="28"/>
      <c r="O9" s="28"/>
    </row>
    <row r="10" spans="1:15" ht="12.75">
      <c r="A10" s="24" t="s">
        <v>99</v>
      </c>
      <c r="B10" s="24" t="s">
        <v>983</v>
      </c>
      <c r="C10" s="24" t="s">
        <v>20</v>
      </c>
      <c r="D10" s="25">
        <v>2.5</v>
      </c>
      <c r="E10" s="26">
        <v>2477.81819</v>
      </c>
      <c r="F10" s="27">
        <f>ROUND((E10/VLOOKUP("net assets",A:E,5,0)*100),2)</f>
        <v>10.64</v>
      </c>
      <c r="G10" s="50"/>
      <c r="M10" s="28"/>
      <c r="N10" s="28"/>
      <c r="O10" s="28"/>
    </row>
    <row r="11" spans="1:15" ht="12.75">
      <c r="A11" s="24" t="s">
        <v>137</v>
      </c>
      <c r="B11" s="24" t="s">
        <v>984</v>
      </c>
      <c r="C11" s="24" t="s">
        <v>17</v>
      </c>
      <c r="D11" s="25">
        <v>2.5</v>
      </c>
      <c r="E11" s="26">
        <v>2477.81819</v>
      </c>
      <c r="F11" s="27">
        <f>ROUND((E11/VLOOKUP("net assets",A:E,5,0)*100),2)</f>
        <v>10.64</v>
      </c>
      <c r="G11" s="50"/>
      <c r="M11" s="28"/>
      <c r="N11" s="28"/>
      <c r="O11" s="28"/>
    </row>
    <row r="12" spans="1:15" ht="12.75">
      <c r="A12" s="24" t="s">
        <v>21</v>
      </c>
      <c r="B12" s="24" t="s">
        <v>985</v>
      </c>
      <c r="C12" s="24" t="s">
        <v>14</v>
      </c>
      <c r="D12" s="25">
        <v>1.8</v>
      </c>
      <c r="E12" s="26">
        <v>1784.5149384000001</v>
      </c>
      <c r="F12" s="27">
        <f>ROUND((E12/VLOOKUP("net assets",A:E,5,0)*100),2)</f>
        <v>7.66</v>
      </c>
      <c r="G12" s="50"/>
      <c r="M12" s="28"/>
      <c r="N12" s="28"/>
      <c r="O12" s="28"/>
    </row>
    <row r="13" spans="1:15" ht="12.75">
      <c r="A13" s="24" t="s">
        <v>28</v>
      </c>
      <c r="B13" s="24" t="s">
        <v>986</v>
      </c>
      <c r="C13" s="24" t="s">
        <v>14</v>
      </c>
      <c r="D13" s="25">
        <v>1.5</v>
      </c>
      <c r="E13" s="26">
        <v>1488.9522705000002</v>
      </c>
      <c r="F13" s="27">
        <f>ROUND((E13/VLOOKUP("net assets",A:E,5,0)*100),2)</f>
        <v>6.39</v>
      </c>
      <c r="G13" s="50"/>
      <c r="M13" s="28"/>
      <c r="N13" s="28"/>
      <c r="O13" s="28"/>
    </row>
    <row r="14" spans="1:15" ht="12.75">
      <c r="A14" s="24" t="s">
        <v>26</v>
      </c>
      <c r="B14" s="24" t="s">
        <v>987</v>
      </c>
      <c r="C14" s="24" t="s">
        <v>17</v>
      </c>
      <c r="D14" s="25">
        <v>1.5</v>
      </c>
      <c r="E14" s="26">
        <v>1487.5832205000002</v>
      </c>
      <c r="F14" s="27">
        <f>ROUND((E14/VLOOKUP("net assets",A:E,5,0)*100),2)</f>
        <v>6.39</v>
      </c>
      <c r="G14" s="50"/>
      <c r="M14" s="28"/>
      <c r="N14" s="28"/>
      <c r="O14" s="28"/>
    </row>
    <row r="15" spans="1:15" ht="12.75">
      <c r="A15" s="24" t="s">
        <v>93</v>
      </c>
      <c r="B15" s="24" t="s">
        <v>988</v>
      </c>
      <c r="C15" s="24" t="s">
        <v>20</v>
      </c>
      <c r="D15" s="25">
        <v>1.2</v>
      </c>
      <c r="E15" s="26">
        <v>1189.7855964</v>
      </c>
      <c r="F15" s="27">
        <f>ROUND((E15/VLOOKUP("net assets",A:E,5,0)*100),2)</f>
        <v>5.11</v>
      </c>
      <c r="G15" s="50"/>
      <c r="M15" s="28"/>
      <c r="N15" s="28"/>
      <c r="O15" s="28"/>
    </row>
    <row r="16" spans="1:15" ht="12.75">
      <c r="A16" s="24" t="s">
        <v>92</v>
      </c>
      <c r="B16" s="24" t="s">
        <v>989</v>
      </c>
      <c r="C16" s="24" t="s">
        <v>17</v>
      </c>
      <c r="D16" s="25">
        <v>1.2</v>
      </c>
      <c r="E16" s="26">
        <v>1189.3527312</v>
      </c>
      <c r="F16" s="27">
        <f>ROUND((E16/VLOOKUP("net assets",A:E,5,0)*100),2)</f>
        <v>5.11</v>
      </c>
      <c r="G16" s="50"/>
      <c r="M16" s="28"/>
      <c r="N16" s="28"/>
      <c r="O16" s="28"/>
    </row>
    <row r="17" spans="1:15" ht="12.75">
      <c r="A17" s="24" t="s">
        <v>154</v>
      </c>
      <c r="B17" s="24" t="s">
        <v>990</v>
      </c>
      <c r="C17" s="24" t="s">
        <v>17</v>
      </c>
      <c r="D17" s="25">
        <v>1</v>
      </c>
      <c r="E17" s="26">
        <v>994.232507</v>
      </c>
      <c r="F17" s="27">
        <f>ROUND((E17/VLOOKUP("net assets",A:E,5,0)*100),2)</f>
        <v>4.27</v>
      </c>
      <c r="G17" s="50"/>
      <c r="M17" s="28"/>
      <c r="N17" s="28"/>
      <c r="O17" s="28"/>
    </row>
    <row r="18" spans="1:15" ht="12.75">
      <c r="A18" s="24" t="s">
        <v>18</v>
      </c>
      <c r="B18" s="24" t="s">
        <v>991</v>
      </c>
      <c r="C18" s="24" t="s">
        <v>17</v>
      </c>
      <c r="D18" s="25">
        <v>1</v>
      </c>
      <c r="E18" s="26">
        <v>991.3971879999999</v>
      </c>
      <c r="F18" s="27">
        <f>ROUND((E18/VLOOKUP("net assets",A:E,5,0)*100),2)</f>
        <v>4.26</v>
      </c>
      <c r="G18" s="50"/>
      <c r="M18" s="28"/>
      <c r="N18" s="28"/>
      <c r="O18" s="28"/>
    </row>
    <row r="19" spans="1:15" ht="12.75">
      <c r="A19" s="24" t="s">
        <v>171</v>
      </c>
      <c r="B19" s="24" t="s">
        <v>992</v>
      </c>
      <c r="C19" s="24" t="s">
        <v>14</v>
      </c>
      <c r="D19" s="25">
        <v>1</v>
      </c>
      <c r="E19" s="26">
        <v>991.2612590000001</v>
      </c>
      <c r="F19" s="27">
        <f>ROUND((E19/VLOOKUP("net assets",A:E,5,0)*100),2)</f>
        <v>4.25</v>
      </c>
      <c r="G19" s="50"/>
      <c r="M19" s="28"/>
      <c r="N19" s="28"/>
      <c r="O19" s="28"/>
    </row>
    <row r="20" spans="1:15" ht="12.75">
      <c r="A20" s="24" t="s">
        <v>28</v>
      </c>
      <c r="B20" s="24" t="s">
        <v>993</v>
      </c>
      <c r="C20" s="24" t="s">
        <v>14</v>
      </c>
      <c r="D20" s="25">
        <v>1</v>
      </c>
      <c r="E20" s="26">
        <v>991.1272759999999</v>
      </c>
      <c r="F20" s="27">
        <f>ROUND((E20/VLOOKUP("net assets",A:E,5,0)*100),2)</f>
        <v>4.25</v>
      </c>
      <c r="G20" s="50"/>
      <c r="M20" s="28"/>
      <c r="N20" s="28"/>
      <c r="O20" s="28"/>
    </row>
    <row r="21" spans="1:15" ht="12.75">
      <c r="A21" s="24" t="s">
        <v>156</v>
      </c>
      <c r="B21" s="24" t="s">
        <v>994</v>
      </c>
      <c r="C21" s="24" t="s">
        <v>17</v>
      </c>
      <c r="D21" s="25">
        <v>1</v>
      </c>
      <c r="E21" s="26">
        <v>991.077416</v>
      </c>
      <c r="F21" s="27">
        <f>ROUND((E21/VLOOKUP("net assets",A:E,5,0)*100),2)</f>
        <v>4.25</v>
      </c>
      <c r="G21" s="50"/>
      <c r="M21" s="28"/>
      <c r="N21" s="28"/>
      <c r="O21" s="28"/>
    </row>
    <row r="22" spans="1:15" ht="12.75">
      <c r="A22" s="24" t="s">
        <v>40</v>
      </c>
      <c r="B22" s="24" t="s">
        <v>652</v>
      </c>
      <c r="C22" s="24" t="s">
        <v>20</v>
      </c>
      <c r="D22" s="25">
        <v>0.8</v>
      </c>
      <c r="E22" s="26">
        <v>799.4518768</v>
      </c>
      <c r="F22" s="27">
        <f>ROUND((E22/VLOOKUP("net assets",A:E,5,0)*100),2)</f>
        <v>3.43</v>
      </c>
      <c r="G22" s="50"/>
      <c r="M22" s="28"/>
      <c r="N22" s="28"/>
      <c r="O22" s="28"/>
    </row>
    <row r="23" spans="1:15" ht="12.75">
      <c r="A23" s="24" t="s">
        <v>19</v>
      </c>
      <c r="B23" s="24" t="s">
        <v>995</v>
      </c>
      <c r="C23" s="24" t="s">
        <v>17</v>
      </c>
      <c r="D23" s="25">
        <v>0.5</v>
      </c>
      <c r="E23" s="26">
        <v>497.83424149999996</v>
      </c>
      <c r="F23" s="27">
        <f>ROUND((E23/VLOOKUP("net assets",A:E,5,0)*100),2)</f>
        <v>2.14</v>
      </c>
      <c r="G23" s="50"/>
      <c r="M23" s="28"/>
      <c r="N23" s="28"/>
      <c r="O23" s="28"/>
    </row>
    <row r="24" spans="1:15" s="33" customFormat="1" ht="12.75">
      <c r="A24" s="29" t="s">
        <v>29</v>
      </c>
      <c r="B24" s="29"/>
      <c r="C24" s="29"/>
      <c r="D24" s="30"/>
      <c r="E24" s="31">
        <f>SUM(E7:E23)</f>
        <v>23310.1144413</v>
      </c>
      <c r="F24" s="32">
        <f>SUM(F7:F23)</f>
        <v>100.07000000000001</v>
      </c>
      <c r="M24" s="34"/>
      <c r="N24" s="34"/>
      <c r="O24" s="34"/>
    </row>
    <row r="25" spans="1:6" s="38" customFormat="1" ht="12.75">
      <c r="A25" s="24" t="s">
        <v>451</v>
      </c>
      <c r="B25" s="24"/>
      <c r="C25" s="24"/>
      <c r="D25" s="35"/>
      <c r="E25" s="36">
        <v>-12.31</v>
      </c>
      <c r="F25" s="37">
        <v>-0.07</v>
      </c>
    </row>
    <row r="26" spans="1:6" s="33" customFormat="1" ht="12.75">
      <c r="A26" s="29" t="s">
        <v>32</v>
      </c>
      <c r="B26" s="29"/>
      <c r="C26" s="29"/>
      <c r="D26" s="39"/>
      <c r="E26" s="40">
        <v>23297.7968371</v>
      </c>
      <c r="F26" s="41">
        <v>100</v>
      </c>
    </row>
    <row r="27" ht="12.75">
      <c r="A27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7" bestFit="1" customWidth="1"/>
    <col min="2" max="2" width="17.851562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8" ht="12.75">
      <c r="A2" s="8" t="s">
        <v>427</v>
      </c>
      <c r="B2" s="47"/>
      <c r="C2" s="9"/>
      <c r="D2" s="10"/>
      <c r="E2" s="9"/>
      <c r="F2" s="11"/>
      <c r="H2" s="50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86</v>
      </c>
      <c r="B8" s="24" t="s">
        <v>556</v>
      </c>
      <c r="C8" s="24" t="s">
        <v>60</v>
      </c>
      <c r="D8" s="25">
        <v>0.05</v>
      </c>
      <c r="E8" s="26">
        <v>570.76898255</v>
      </c>
      <c r="F8" s="27">
        <f>ROUND((E8/VLOOKUP("net assets",A:E,5,0)*100),2)</f>
        <v>5.42</v>
      </c>
      <c r="G8" s="50"/>
      <c r="M8" s="28"/>
      <c r="N8" s="28"/>
      <c r="O8" s="28"/>
    </row>
    <row r="9" spans="1:15" ht="12.75">
      <c r="A9" s="24" t="s">
        <v>82</v>
      </c>
      <c r="B9" s="24" t="s">
        <v>996</v>
      </c>
      <c r="C9" s="24" t="s">
        <v>56</v>
      </c>
      <c r="D9" s="25">
        <v>0.05</v>
      </c>
      <c r="E9" s="26">
        <v>546.4148283</v>
      </c>
      <c r="F9" s="27">
        <f>ROUND((E9/VLOOKUP("net assets",A:E,5,0)*100),2)</f>
        <v>5.18</v>
      </c>
      <c r="G9" s="50"/>
      <c r="M9" s="28"/>
      <c r="N9" s="28"/>
      <c r="O9" s="28"/>
    </row>
    <row r="10" spans="1:15" ht="12.75">
      <c r="A10" s="24" t="s">
        <v>83</v>
      </c>
      <c r="B10" s="24" t="s">
        <v>997</v>
      </c>
      <c r="C10" s="24" t="s">
        <v>53</v>
      </c>
      <c r="D10" s="25">
        <v>0.058</v>
      </c>
      <c r="E10" s="26">
        <v>543.518716938</v>
      </c>
      <c r="F10" s="27">
        <f>ROUND((E10/VLOOKUP("net assets",A:E,5,0)*100),2)</f>
        <v>5.16</v>
      </c>
      <c r="G10" s="50"/>
      <c r="M10" s="28"/>
      <c r="N10" s="28"/>
      <c r="O10" s="28"/>
    </row>
    <row r="11" spans="1:15" ht="12.75">
      <c r="A11" s="24" t="s">
        <v>383</v>
      </c>
      <c r="B11" s="24" t="s">
        <v>998</v>
      </c>
      <c r="C11" s="24" t="s">
        <v>48</v>
      </c>
      <c r="D11" s="25">
        <v>0.05</v>
      </c>
      <c r="E11" s="26">
        <v>542.83088465</v>
      </c>
      <c r="F11" s="27">
        <f>ROUND((E11/VLOOKUP("net assets",A:E,5,0)*100),2)</f>
        <v>5.15</v>
      </c>
      <c r="G11" s="50"/>
      <c r="M11" s="28"/>
      <c r="N11" s="28"/>
      <c r="O11" s="28"/>
    </row>
    <row r="12" spans="1:15" ht="12.75">
      <c r="A12" s="24" t="s">
        <v>55</v>
      </c>
      <c r="B12" s="24" t="s">
        <v>999</v>
      </c>
      <c r="C12" s="24" t="s">
        <v>56</v>
      </c>
      <c r="D12" s="25">
        <v>0.05</v>
      </c>
      <c r="E12" s="26">
        <v>542.18287915</v>
      </c>
      <c r="F12" s="27">
        <f>ROUND((E12/VLOOKUP("net assets",A:E,5,0)*100),2)</f>
        <v>5.14</v>
      </c>
      <c r="G12" s="50"/>
      <c r="M12" s="28"/>
      <c r="N12" s="28"/>
      <c r="O12" s="28"/>
    </row>
    <row r="13" spans="1:15" ht="12.75">
      <c r="A13" s="24" t="s">
        <v>54</v>
      </c>
      <c r="B13" s="24" t="s">
        <v>1000</v>
      </c>
      <c r="C13" s="24" t="s">
        <v>56</v>
      </c>
      <c r="D13" s="25">
        <v>0.05</v>
      </c>
      <c r="E13" s="26">
        <v>539.94554995</v>
      </c>
      <c r="F13" s="27">
        <f>ROUND((E13/VLOOKUP("net assets",A:E,5,0)*100),2)</f>
        <v>5.12</v>
      </c>
      <c r="G13" s="50"/>
      <c r="M13" s="28"/>
      <c r="N13" s="28"/>
      <c r="O13" s="28"/>
    </row>
    <row r="14" spans="1:15" ht="12.75">
      <c r="A14" s="24" t="s">
        <v>52</v>
      </c>
      <c r="B14" s="24" t="s">
        <v>1001</v>
      </c>
      <c r="C14" s="24" t="s">
        <v>53</v>
      </c>
      <c r="D14" s="25">
        <v>0.05</v>
      </c>
      <c r="E14" s="26">
        <v>538.5052253499999</v>
      </c>
      <c r="F14" s="27">
        <f>ROUND((E14/VLOOKUP("net assets",A:E,5,0)*100),2)</f>
        <v>5.11</v>
      </c>
      <c r="G14" s="50"/>
      <c r="M14" s="28"/>
      <c r="N14" s="28"/>
      <c r="O14" s="28"/>
    </row>
    <row r="15" spans="1:15" ht="12.75">
      <c r="A15" s="24" t="s">
        <v>429</v>
      </c>
      <c r="B15" s="24" t="s">
        <v>1002</v>
      </c>
      <c r="C15" s="24" t="s">
        <v>53</v>
      </c>
      <c r="D15" s="25">
        <v>0.057</v>
      </c>
      <c r="E15" s="26">
        <v>534.147704577</v>
      </c>
      <c r="F15" s="27">
        <f>ROUND((E15/VLOOKUP("net assets",A:E,5,0)*100),2)</f>
        <v>5.07</v>
      </c>
      <c r="G15" s="50"/>
      <c r="M15" s="28"/>
      <c r="N15" s="28"/>
      <c r="O15" s="28"/>
    </row>
    <row r="16" spans="1:15" ht="12.75">
      <c r="A16" s="24" t="s">
        <v>50</v>
      </c>
      <c r="B16" s="24" t="s">
        <v>1003</v>
      </c>
      <c r="C16" s="24" t="s">
        <v>51</v>
      </c>
      <c r="D16" s="25">
        <v>0.057</v>
      </c>
      <c r="E16" s="26">
        <v>533.090078982</v>
      </c>
      <c r="F16" s="27">
        <f>ROUND((E16/VLOOKUP("net assets",A:E,5,0)*100),2)</f>
        <v>5.06</v>
      </c>
      <c r="G16" s="50"/>
      <c r="M16" s="28"/>
      <c r="N16" s="28"/>
      <c r="O16" s="28"/>
    </row>
    <row r="17" spans="1:15" ht="12.75">
      <c r="A17" s="24" t="s">
        <v>430</v>
      </c>
      <c r="B17" s="24" t="s">
        <v>1004</v>
      </c>
      <c r="C17" s="24" t="s">
        <v>60</v>
      </c>
      <c r="D17" s="25">
        <v>0.05</v>
      </c>
      <c r="E17" s="26">
        <v>503.03433535</v>
      </c>
      <c r="F17" s="27">
        <f>ROUND((E17/VLOOKUP("net assets",A:E,5,0)*100),2)</f>
        <v>4.77</v>
      </c>
      <c r="G17" s="50"/>
      <c r="M17" s="28"/>
      <c r="N17" s="28"/>
      <c r="O17" s="28"/>
    </row>
    <row r="18" spans="1:15" ht="12.75">
      <c r="A18" s="24" t="s">
        <v>431</v>
      </c>
      <c r="B18" s="24" t="s">
        <v>1005</v>
      </c>
      <c r="C18" s="24" t="s">
        <v>56</v>
      </c>
      <c r="D18" s="25">
        <v>0.05</v>
      </c>
      <c r="E18" s="26">
        <v>501.57128105</v>
      </c>
      <c r="F18" s="27">
        <f>ROUND((E18/VLOOKUP("net assets",A:E,5,0)*100),2)</f>
        <v>4.76</v>
      </c>
      <c r="G18" s="50"/>
      <c r="M18" s="28"/>
      <c r="N18" s="28"/>
      <c r="O18" s="28"/>
    </row>
    <row r="19" spans="1:15" ht="12.75">
      <c r="A19" s="24" t="s">
        <v>432</v>
      </c>
      <c r="B19" s="24" t="s">
        <v>1006</v>
      </c>
      <c r="C19" s="24" t="s">
        <v>56</v>
      </c>
      <c r="D19" s="25">
        <v>0.05</v>
      </c>
      <c r="E19" s="26">
        <v>501.00646655</v>
      </c>
      <c r="F19" s="27">
        <f>ROUND((E19/VLOOKUP("net assets",A:E,5,0)*100),2)</f>
        <v>4.75</v>
      </c>
      <c r="G19" s="50"/>
      <c r="M19" s="28"/>
      <c r="N19" s="28"/>
      <c r="O19" s="28"/>
    </row>
    <row r="20" spans="1:15" ht="12.75">
      <c r="A20" s="24" t="s">
        <v>433</v>
      </c>
      <c r="B20" s="24" t="s">
        <v>1007</v>
      </c>
      <c r="C20" s="24" t="s">
        <v>53</v>
      </c>
      <c r="D20" s="25">
        <v>500</v>
      </c>
      <c r="E20" s="26">
        <v>498.277</v>
      </c>
      <c r="F20" s="27">
        <f>ROUND((E20/VLOOKUP("net assets",A:E,5,0)*100),2)</f>
        <v>4.73</v>
      </c>
      <c r="G20" s="50"/>
      <c r="M20" s="28"/>
      <c r="N20" s="28"/>
      <c r="O20" s="28"/>
    </row>
    <row r="21" spans="1:15" ht="12.75">
      <c r="A21" s="24" t="s">
        <v>71</v>
      </c>
      <c r="B21" s="24" t="s">
        <v>1008</v>
      </c>
      <c r="C21" s="24" t="s">
        <v>66</v>
      </c>
      <c r="D21" s="25">
        <v>0.045</v>
      </c>
      <c r="E21" s="26">
        <v>479.919921255</v>
      </c>
      <c r="F21" s="27">
        <f>ROUND((E21/VLOOKUP("net assets",A:E,5,0)*100),2)</f>
        <v>4.55</v>
      </c>
      <c r="G21" s="50"/>
      <c r="M21" s="28"/>
      <c r="N21" s="28"/>
      <c r="O21" s="28"/>
    </row>
    <row r="22" spans="1:15" ht="12.75">
      <c r="A22" s="24" t="s">
        <v>84</v>
      </c>
      <c r="B22" s="24" t="s">
        <v>1009</v>
      </c>
      <c r="C22" s="24" t="s">
        <v>66</v>
      </c>
      <c r="D22" s="25">
        <v>0.03</v>
      </c>
      <c r="E22" s="26">
        <v>322.69732221</v>
      </c>
      <c r="F22" s="27">
        <f>ROUND((E22/VLOOKUP("net assets",A:E,5,0)*100),2)</f>
        <v>3.06</v>
      </c>
      <c r="G22" s="50"/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SUM(E7:E22)+0.01</f>
        <v>7697.921176862</v>
      </c>
      <c r="F23" s="32">
        <f>SUM(F7:F22)</f>
        <v>73.03</v>
      </c>
      <c r="M23" s="34"/>
      <c r="N23" s="34"/>
      <c r="O23" s="34"/>
    </row>
    <row r="24" spans="1:15" ht="12.75">
      <c r="A24" s="12" t="s">
        <v>70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461</v>
      </c>
      <c r="B25" s="24" t="s">
        <v>1010</v>
      </c>
      <c r="C25" s="24" t="s">
        <v>69</v>
      </c>
      <c r="D25" s="25">
        <v>0.05</v>
      </c>
      <c r="E25" s="26">
        <v>542.81463895</v>
      </c>
      <c r="F25" s="27">
        <f>ROUND((E25/VLOOKUP("net assets",A:E,5,0)*100),2)</f>
        <v>5.15</v>
      </c>
      <c r="G25" s="50"/>
      <c r="M25" s="28"/>
      <c r="N25" s="28"/>
      <c r="O25" s="28"/>
    </row>
    <row r="26" spans="1:15" ht="12.75">
      <c r="A26" s="24" t="s">
        <v>476</v>
      </c>
      <c r="B26" s="24" t="s">
        <v>897</v>
      </c>
      <c r="C26" s="24" t="s">
        <v>51</v>
      </c>
      <c r="D26" s="25">
        <v>0.05</v>
      </c>
      <c r="E26" s="26">
        <v>502.92252685</v>
      </c>
      <c r="F26" s="27">
        <v>4.771350181312767</v>
      </c>
      <c r="G26" s="50"/>
      <c r="M26" s="28"/>
      <c r="N26" s="28"/>
      <c r="O26" s="28"/>
    </row>
    <row r="27" spans="1:15" ht="12.75">
      <c r="A27" s="24" t="s">
        <v>482</v>
      </c>
      <c r="B27" s="24" t="s">
        <v>1011</v>
      </c>
      <c r="C27" s="24" t="s">
        <v>295</v>
      </c>
      <c r="D27" s="25">
        <v>0.05</v>
      </c>
      <c r="E27" s="26">
        <v>502.86423185</v>
      </c>
      <c r="F27" s="27">
        <v>4.7707971222550185</v>
      </c>
      <c r="G27" s="50"/>
      <c r="M27" s="28"/>
      <c r="N27" s="28"/>
      <c r="O27" s="28"/>
    </row>
    <row r="28" spans="1:15" ht="12.75">
      <c r="A28" s="24" t="s">
        <v>483</v>
      </c>
      <c r="B28" s="24" t="s">
        <v>1012</v>
      </c>
      <c r="C28" s="24" t="s">
        <v>51</v>
      </c>
      <c r="D28" s="25">
        <v>0.05</v>
      </c>
      <c r="E28" s="26">
        <v>501.5607043</v>
      </c>
      <c r="F28" s="27">
        <v>4.758430234553658</v>
      </c>
      <c r="G28" s="50"/>
      <c r="M28" s="28"/>
      <c r="N28" s="28"/>
      <c r="O28" s="28"/>
    </row>
    <row r="29" spans="1:15" ht="12.75">
      <c r="A29" s="24" t="s">
        <v>484</v>
      </c>
      <c r="B29" s="24" t="s">
        <v>1013</v>
      </c>
      <c r="C29" s="24" t="s">
        <v>51</v>
      </c>
      <c r="D29" s="25">
        <v>0.05</v>
      </c>
      <c r="E29" s="26">
        <v>501.5607043</v>
      </c>
      <c r="F29" s="27">
        <v>4.758430234553658</v>
      </c>
      <c r="G29" s="50"/>
      <c r="M29" s="28"/>
      <c r="N29" s="28"/>
      <c r="O29" s="28"/>
    </row>
    <row r="30" spans="1:15" s="33" customFormat="1" ht="12.75">
      <c r="A30" s="29" t="s">
        <v>29</v>
      </c>
      <c r="B30" s="29"/>
      <c r="C30" s="29"/>
      <c r="D30" s="30"/>
      <c r="E30" s="31">
        <f>SUM(E24:E29)-0.01</f>
        <v>2551.7128062499996</v>
      </c>
      <c r="F30" s="32">
        <f>SUM(F24:F29)</f>
        <v>24.2090077726751</v>
      </c>
      <c r="M30" s="34"/>
      <c r="N30" s="34"/>
      <c r="O30" s="34"/>
    </row>
    <row r="31" spans="1:15" ht="12.75">
      <c r="A31" s="24" t="s">
        <v>30</v>
      </c>
      <c r="B31" s="24"/>
      <c r="C31" s="24"/>
      <c r="D31" s="25"/>
      <c r="E31" s="26">
        <v>9.9934352</v>
      </c>
      <c r="F31" s="27">
        <v>0.09481018707217088</v>
      </c>
      <c r="G31" s="50"/>
      <c r="M31" s="28"/>
      <c r="N31" s="28"/>
      <c r="O31" s="28"/>
    </row>
    <row r="32" spans="1:15" s="33" customFormat="1" ht="12.75">
      <c r="A32" s="29" t="s">
        <v>29</v>
      </c>
      <c r="B32" s="29"/>
      <c r="C32" s="29"/>
      <c r="D32" s="30"/>
      <c r="E32" s="31">
        <f>SUM(E31:E31)</f>
        <v>9.9934352</v>
      </c>
      <c r="F32" s="32">
        <f>SUM(F31:F31)</f>
        <v>0.09481018707217088</v>
      </c>
      <c r="M32" s="34"/>
      <c r="N32" s="34"/>
      <c r="O32" s="34"/>
    </row>
    <row r="33" spans="1:7" s="38" customFormat="1" ht="12.75">
      <c r="A33" s="24" t="s">
        <v>31</v>
      </c>
      <c r="B33" s="24"/>
      <c r="C33" s="24"/>
      <c r="D33" s="35"/>
      <c r="E33" s="36">
        <v>280.85000000000036</v>
      </c>
      <c r="F33" s="37">
        <v>2.67</v>
      </c>
      <c r="G33" s="56"/>
    </row>
    <row r="34" spans="1:7" s="33" customFormat="1" ht="12.75">
      <c r="A34" s="29" t="s">
        <v>32</v>
      </c>
      <c r="B34" s="29"/>
      <c r="C34" s="29"/>
      <c r="D34" s="39"/>
      <c r="E34" s="40">
        <v>10540.465648899999</v>
      </c>
      <c r="F34" s="41">
        <v>100</v>
      </c>
      <c r="G34" s="50"/>
    </row>
    <row r="35" ht="12.75">
      <c r="A35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7" bestFit="1" customWidth="1"/>
    <col min="2" max="2" width="17.140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9" ht="12.75">
      <c r="A1" s="3" t="s">
        <v>2</v>
      </c>
      <c r="B1" s="46"/>
      <c r="C1" s="4"/>
      <c r="D1" s="5"/>
      <c r="E1" s="4"/>
      <c r="F1" s="6"/>
      <c r="H1" s="57"/>
      <c r="I1" s="57"/>
    </row>
    <row r="2" spans="1:8" ht="12.75">
      <c r="A2" s="8" t="s">
        <v>435</v>
      </c>
      <c r="B2" s="47"/>
      <c r="C2" s="9"/>
      <c r="D2" s="10"/>
      <c r="E2" s="9"/>
      <c r="F2" s="11"/>
      <c r="H2" s="50"/>
    </row>
    <row r="3" spans="1:8" ht="12.75">
      <c r="A3" s="8" t="s">
        <v>4</v>
      </c>
      <c r="B3" s="47"/>
      <c r="C3" s="9"/>
      <c r="D3" s="10"/>
      <c r="E3" s="9"/>
      <c r="F3" s="11"/>
      <c r="H3" s="50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16</v>
      </c>
      <c r="B8" s="24" t="s">
        <v>911</v>
      </c>
      <c r="C8" s="24" t="s">
        <v>17</v>
      </c>
      <c r="D8" s="25">
        <v>1.3</v>
      </c>
      <c r="E8" s="26">
        <v>1278.6592455</v>
      </c>
      <c r="F8" s="27">
        <f>ROUND((E8/VLOOKUP("net assets",A:E,5,0)*100),2)</f>
        <v>10.22</v>
      </c>
      <c r="M8" s="28"/>
      <c r="N8" s="28"/>
      <c r="O8" s="28"/>
    </row>
    <row r="9" spans="1:15" ht="12.75">
      <c r="A9" s="24" t="s">
        <v>42</v>
      </c>
      <c r="B9" s="24" t="s">
        <v>912</v>
      </c>
      <c r="C9" s="24" t="s">
        <v>14</v>
      </c>
      <c r="D9" s="25">
        <v>1.3</v>
      </c>
      <c r="E9" s="26">
        <v>1278.2986398</v>
      </c>
      <c r="F9" s="27">
        <f>ROUND((E9/VLOOKUP("net assets",A:E,5,0)*100),2)</f>
        <v>10.22</v>
      </c>
      <c r="M9" s="28"/>
      <c r="N9" s="28"/>
      <c r="O9" s="28"/>
    </row>
    <row r="10" spans="1:15" ht="12.75">
      <c r="A10" s="24" t="s">
        <v>22</v>
      </c>
      <c r="B10" s="24" t="s">
        <v>1014</v>
      </c>
      <c r="C10" s="24" t="s">
        <v>17</v>
      </c>
      <c r="D10" s="25">
        <v>1</v>
      </c>
      <c r="E10" s="26">
        <v>985.137041</v>
      </c>
      <c r="F10" s="27">
        <f>ROUND((E10/VLOOKUP("net assets",A:E,5,0)*100),2)</f>
        <v>7.88</v>
      </c>
      <c r="M10" s="28"/>
      <c r="N10" s="28"/>
      <c r="O10" s="28"/>
    </row>
    <row r="11" spans="1:15" ht="12.75">
      <c r="A11" s="24" t="s">
        <v>13</v>
      </c>
      <c r="B11" s="24" t="s">
        <v>1015</v>
      </c>
      <c r="C11" s="24" t="s">
        <v>14</v>
      </c>
      <c r="D11" s="25">
        <v>1</v>
      </c>
      <c r="E11" s="26">
        <v>984.858592</v>
      </c>
      <c r="F11" s="27">
        <f>ROUND((E11/VLOOKUP("net assets",A:E,5,0)*100),2)</f>
        <v>7.87</v>
      </c>
      <c r="M11" s="28"/>
      <c r="N11" s="28"/>
      <c r="O11" s="28"/>
    </row>
    <row r="12" spans="1:15" ht="12.75">
      <c r="A12" s="24" t="s">
        <v>25</v>
      </c>
      <c r="B12" s="24" t="s">
        <v>1016</v>
      </c>
      <c r="C12" s="24" t="s">
        <v>14</v>
      </c>
      <c r="D12" s="25">
        <v>1</v>
      </c>
      <c r="E12" s="26">
        <v>984.712247</v>
      </c>
      <c r="F12" s="27">
        <f>ROUND((E12/VLOOKUP("net assets",A:E,5,0)*100),2)</f>
        <v>7.87</v>
      </c>
      <c r="M12" s="28"/>
      <c r="N12" s="28"/>
      <c r="O12" s="28"/>
    </row>
    <row r="13" spans="1:15" ht="12.75">
      <c r="A13" s="24" t="s">
        <v>99</v>
      </c>
      <c r="B13" s="24" t="s">
        <v>1017</v>
      </c>
      <c r="C13" s="24" t="s">
        <v>17</v>
      </c>
      <c r="D13" s="25">
        <v>1</v>
      </c>
      <c r="E13" s="26">
        <v>983.7232</v>
      </c>
      <c r="F13" s="27">
        <f>ROUND((E13/VLOOKUP("net assets",A:E,5,0)*100),2)</f>
        <v>7.86</v>
      </c>
      <c r="M13" s="28"/>
      <c r="N13" s="28"/>
      <c r="O13" s="28"/>
    </row>
    <row r="14" spans="1:15" ht="12.75">
      <c r="A14" s="24" t="s">
        <v>36</v>
      </c>
      <c r="B14" s="24" t="s">
        <v>1018</v>
      </c>
      <c r="C14" s="24" t="s">
        <v>17</v>
      </c>
      <c r="D14" s="25">
        <v>1</v>
      </c>
      <c r="E14" s="26">
        <v>983.6914959999999</v>
      </c>
      <c r="F14" s="27">
        <f>ROUND((E14/VLOOKUP("net assets",A:E,5,0)*100),2)</f>
        <v>7.86</v>
      </c>
      <c r="M14" s="28"/>
      <c r="N14" s="28"/>
      <c r="O14" s="28"/>
    </row>
    <row r="15" spans="1:15" ht="12.75">
      <c r="A15" s="24" t="s">
        <v>26</v>
      </c>
      <c r="B15" s="24" t="s">
        <v>1019</v>
      </c>
      <c r="C15" s="24" t="s">
        <v>17</v>
      </c>
      <c r="D15" s="25">
        <v>1</v>
      </c>
      <c r="E15" s="26">
        <v>983.566459</v>
      </c>
      <c r="F15" s="27">
        <f>ROUND((E15/VLOOKUP("net assets",A:E,5,0)*100),2)</f>
        <v>7.86</v>
      </c>
      <c r="M15" s="28"/>
      <c r="N15" s="28"/>
      <c r="O15" s="28"/>
    </row>
    <row r="16" spans="1:15" ht="12.75">
      <c r="A16" s="24" t="s">
        <v>21</v>
      </c>
      <c r="B16" s="24" t="s">
        <v>1020</v>
      </c>
      <c r="C16" s="24" t="s">
        <v>14</v>
      </c>
      <c r="D16" s="25">
        <v>1</v>
      </c>
      <c r="E16" s="26">
        <v>983.566459</v>
      </c>
      <c r="F16" s="27">
        <f>ROUND((E16/VLOOKUP("net assets",A:E,5,0)*100),2)</f>
        <v>7.86</v>
      </c>
      <c r="M16" s="28"/>
      <c r="N16" s="28"/>
      <c r="O16" s="28"/>
    </row>
    <row r="17" spans="1:15" ht="12.75">
      <c r="A17" s="24" t="s">
        <v>18</v>
      </c>
      <c r="B17" s="24" t="s">
        <v>1021</v>
      </c>
      <c r="C17" s="24" t="s">
        <v>17</v>
      </c>
      <c r="D17" s="25">
        <v>1</v>
      </c>
      <c r="E17" s="26">
        <v>983.566459</v>
      </c>
      <c r="F17" s="27">
        <f>ROUND((E17/VLOOKUP("net assets",A:E,5,0)*100),2)</f>
        <v>7.86</v>
      </c>
      <c r="M17" s="28"/>
      <c r="N17" s="28"/>
      <c r="O17" s="28"/>
    </row>
    <row r="18" spans="1:15" ht="12.75">
      <c r="A18" s="24" t="s">
        <v>19</v>
      </c>
      <c r="B18" s="24" t="s">
        <v>1022</v>
      </c>
      <c r="C18" s="24" t="s">
        <v>20</v>
      </c>
      <c r="D18" s="25">
        <v>1</v>
      </c>
      <c r="E18" s="26">
        <v>983.3066459999999</v>
      </c>
      <c r="F18" s="27">
        <f>ROUND((E18/VLOOKUP("net assets",A:E,5,0)*100),2)</f>
        <v>7.86</v>
      </c>
      <c r="M18" s="28"/>
      <c r="N18" s="28"/>
      <c r="O18" s="28"/>
    </row>
    <row r="19" spans="1:15" ht="12.75">
      <c r="A19" s="24" t="s">
        <v>93</v>
      </c>
      <c r="B19" s="24" t="s">
        <v>1023</v>
      </c>
      <c r="C19" s="24" t="s">
        <v>14</v>
      </c>
      <c r="D19" s="25">
        <v>0.6</v>
      </c>
      <c r="E19" s="26">
        <v>589.927287</v>
      </c>
      <c r="F19" s="27">
        <f>ROUND((E19/VLOOKUP("net assets",A:E,5,0)*100),2)</f>
        <v>4.72</v>
      </c>
      <c r="M19" s="28"/>
      <c r="N19" s="28"/>
      <c r="O19" s="28"/>
    </row>
    <row r="20" spans="1:15" ht="12.75">
      <c r="A20" s="24" t="s">
        <v>92</v>
      </c>
      <c r="B20" s="24" t="s">
        <v>1024</v>
      </c>
      <c r="C20" s="24" t="s">
        <v>17</v>
      </c>
      <c r="D20" s="25">
        <v>0.5</v>
      </c>
      <c r="E20" s="26">
        <v>491.65332299999994</v>
      </c>
      <c r="F20" s="27">
        <f>ROUND((E20/VLOOKUP("net assets",A:E,5,0)*100),2)</f>
        <v>3.93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SUM(E7:E20)+0.01</f>
        <v>12494.677094300001</v>
      </c>
      <c r="F21" s="32">
        <f>SUM(F7:F20)</f>
        <v>99.87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9.9934352</v>
      </c>
      <c r="F22" s="27">
        <v>0.07989088098542822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9.9934352</v>
      </c>
      <c r="F23" s="32">
        <f>SUM(F22:F22)</f>
        <v>0.07989088098542822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4.19</v>
      </c>
      <c r="F24" s="37">
        <v>0.05</v>
      </c>
    </row>
    <row r="25" spans="1:7" s="33" customFormat="1" ht="12.75">
      <c r="A25" s="29" t="s">
        <v>32</v>
      </c>
      <c r="B25" s="29"/>
      <c r="C25" s="29"/>
      <c r="D25" s="39"/>
      <c r="E25" s="40">
        <v>12508.8559254</v>
      </c>
      <c r="F25" s="41">
        <v>100</v>
      </c>
      <c r="G25" s="7"/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3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6.140625" style="7" bestFit="1" customWidth="1"/>
    <col min="2" max="2" width="17.57421875" style="7" customWidth="1"/>
    <col min="3" max="3" width="11.14062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44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47</v>
      </c>
      <c r="B8" s="24" t="s">
        <v>523</v>
      </c>
      <c r="C8" s="24" t="s">
        <v>48</v>
      </c>
      <c r="D8" s="25">
        <v>0.07</v>
      </c>
      <c r="E8" s="26">
        <v>545.64345969</v>
      </c>
      <c r="F8" s="27">
        <v>4.945350959749859</v>
      </c>
      <c r="M8" s="28"/>
      <c r="N8" s="28"/>
      <c r="O8" s="28"/>
    </row>
    <row r="9" spans="1:15" ht="12.75">
      <c r="A9" s="24" t="s">
        <v>50</v>
      </c>
      <c r="B9" s="24" t="s">
        <v>524</v>
      </c>
      <c r="C9" s="24" t="s">
        <v>51</v>
      </c>
      <c r="D9" s="25">
        <v>0.069</v>
      </c>
      <c r="E9" s="26">
        <v>519.113046051</v>
      </c>
      <c r="F9" s="27">
        <v>4.704896860608397</v>
      </c>
      <c r="M9" s="28"/>
      <c r="N9" s="28"/>
      <c r="O9" s="28"/>
    </row>
    <row r="10" spans="1:15" ht="12.75">
      <c r="A10" s="24" t="s">
        <v>52</v>
      </c>
      <c r="B10" s="24" t="s">
        <v>525</v>
      </c>
      <c r="C10" s="24" t="s">
        <v>53</v>
      </c>
      <c r="D10" s="25">
        <v>0.05</v>
      </c>
      <c r="E10" s="26">
        <v>518.1722072</v>
      </c>
      <c r="F10" s="27">
        <v>4.696369720344668</v>
      </c>
      <c r="M10" s="28"/>
      <c r="N10" s="28"/>
      <c r="O10" s="28"/>
    </row>
    <row r="11" spans="1:15" ht="12.75">
      <c r="A11" s="24" t="s">
        <v>54</v>
      </c>
      <c r="B11" s="24" t="s">
        <v>526</v>
      </c>
      <c r="C11" s="24" t="s">
        <v>48</v>
      </c>
      <c r="D11" s="25">
        <v>0.05</v>
      </c>
      <c r="E11" s="26">
        <v>517.86674055</v>
      </c>
      <c r="F11" s="27">
        <v>4.693601172927996</v>
      </c>
      <c r="M11" s="28"/>
      <c r="N11" s="28"/>
      <c r="O11" s="28"/>
    </row>
    <row r="12" spans="1:15" ht="12.75">
      <c r="A12" s="24" t="s">
        <v>55</v>
      </c>
      <c r="B12" s="24" t="s">
        <v>527</v>
      </c>
      <c r="C12" s="24" t="s">
        <v>56</v>
      </c>
      <c r="D12" s="25">
        <v>0.05</v>
      </c>
      <c r="E12" s="26">
        <v>511.2293177</v>
      </c>
      <c r="F12" s="27">
        <v>4.633443967927937</v>
      </c>
      <c r="M12" s="28"/>
      <c r="N12" s="28"/>
      <c r="O12" s="28"/>
    </row>
    <row r="13" spans="1:15" ht="12.75">
      <c r="A13" s="24" t="s">
        <v>57</v>
      </c>
      <c r="B13" s="24" t="s">
        <v>528</v>
      </c>
      <c r="C13" s="24" t="s">
        <v>58</v>
      </c>
      <c r="D13" s="25">
        <v>0.1</v>
      </c>
      <c r="E13" s="26">
        <v>509.2261146</v>
      </c>
      <c r="F13" s="27">
        <v>4.61528826167465</v>
      </c>
      <c r="M13" s="28"/>
      <c r="N13" s="28"/>
      <c r="O13" s="28"/>
    </row>
    <row r="14" spans="1:15" ht="12.75">
      <c r="A14" s="24" t="s">
        <v>59</v>
      </c>
      <c r="B14" s="24" t="s">
        <v>529</v>
      </c>
      <c r="C14" s="24" t="s">
        <v>60</v>
      </c>
      <c r="D14" s="25">
        <v>0.05</v>
      </c>
      <c r="E14" s="26">
        <v>507.73564495</v>
      </c>
      <c r="F14" s="27">
        <v>4.601779631848327</v>
      </c>
      <c r="M14" s="28"/>
      <c r="N14" s="28"/>
      <c r="O14" s="28"/>
    </row>
    <row r="15" spans="1:15" ht="12.75">
      <c r="A15" s="24" t="s">
        <v>61</v>
      </c>
      <c r="B15" s="24" t="s">
        <v>530</v>
      </c>
      <c r="C15" s="24" t="s">
        <v>62</v>
      </c>
      <c r="D15" s="25">
        <v>0.05</v>
      </c>
      <c r="E15" s="26">
        <v>506.6161087</v>
      </c>
      <c r="F15" s="27">
        <v>4.591632896704543</v>
      </c>
      <c r="M15" s="28"/>
      <c r="N15" s="28"/>
      <c r="O15" s="28"/>
    </row>
    <row r="16" spans="1:15" ht="12.75">
      <c r="A16" s="24" t="s">
        <v>63</v>
      </c>
      <c r="B16" s="24" t="s">
        <v>531</v>
      </c>
      <c r="C16" s="24" t="s">
        <v>60</v>
      </c>
      <c r="D16" s="25">
        <v>0.05</v>
      </c>
      <c r="E16" s="26">
        <v>506.35327090000004</v>
      </c>
      <c r="F16" s="27">
        <v>4.589250708952807</v>
      </c>
      <c r="M16" s="28"/>
      <c r="N16" s="28"/>
      <c r="O16" s="28"/>
    </row>
    <row r="17" spans="1:15" ht="12.75">
      <c r="A17" s="24" t="s">
        <v>64</v>
      </c>
      <c r="B17" s="24" t="s">
        <v>532</v>
      </c>
      <c r="C17" s="24" t="s">
        <v>56</v>
      </c>
      <c r="D17" s="25">
        <v>0.05</v>
      </c>
      <c r="E17" s="26">
        <v>501.6832783</v>
      </c>
      <c r="F17" s="27">
        <v>4.546924988784631</v>
      </c>
      <c r="M17" s="28"/>
      <c r="N17" s="28"/>
      <c r="O17" s="28"/>
    </row>
    <row r="18" spans="1:15" ht="12.75">
      <c r="A18" s="24" t="s">
        <v>489</v>
      </c>
      <c r="B18" s="24" t="s">
        <v>533</v>
      </c>
      <c r="C18" s="24" t="s">
        <v>53</v>
      </c>
      <c r="D18" s="25">
        <v>0.05</v>
      </c>
      <c r="E18" s="26">
        <v>498.03646384999996</v>
      </c>
      <c r="F18" s="27">
        <v>4.5138726777561375</v>
      </c>
      <c r="M18" s="28"/>
      <c r="N18" s="28"/>
      <c r="O18" s="28"/>
    </row>
    <row r="19" spans="1:15" ht="12.75">
      <c r="A19" s="24" t="s">
        <v>65</v>
      </c>
      <c r="B19" s="24" t="s">
        <v>534</v>
      </c>
      <c r="C19" s="24" t="s">
        <v>48</v>
      </c>
      <c r="D19" s="25">
        <v>0.005</v>
      </c>
      <c r="E19" s="26">
        <v>483.279085105</v>
      </c>
      <c r="F19" s="27">
        <v>4.380121570061305</v>
      </c>
      <c r="M19" s="28"/>
      <c r="N19" s="28"/>
      <c r="O19" s="28"/>
    </row>
    <row r="20" spans="1:15" ht="12.75">
      <c r="A20" s="24" t="s">
        <v>490</v>
      </c>
      <c r="B20" s="24" t="s">
        <v>535</v>
      </c>
      <c r="C20" s="24" t="s">
        <v>66</v>
      </c>
      <c r="D20" s="25">
        <v>0.045</v>
      </c>
      <c r="E20" s="26">
        <v>450.50293898999996</v>
      </c>
      <c r="F20" s="27">
        <v>4.083060288068104</v>
      </c>
      <c r="M20" s="28"/>
      <c r="N20" s="28"/>
      <c r="O20" s="28"/>
    </row>
    <row r="21" spans="1:15" ht="12.75">
      <c r="A21" s="24" t="s">
        <v>67</v>
      </c>
      <c r="B21" s="24" t="s">
        <v>536</v>
      </c>
      <c r="C21" s="24" t="s">
        <v>60</v>
      </c>
      <c r="D21" s="25">
        <v>0.01</v>
      </c>
      <c r="E21" s="26">
        <v>99.98438514</v>
      </c>
      <c r="F21" s="27">
        <v>0.906192251058994</v>
      </c>
      <c r="M21" s="28"/>
      <c r="N21" s="28"/>
      <c r="O21" s="28"/>
    </row>
    <row r="22" spans="1:15" ht="12.75">
      <c r="A22" s="24" t="s">
        <v>68</v>
      </c>
      <c r="B22" s="24" t="s">
        <v>537</v>
      </c>
      <c r="C22" s="24" t="s">
        <v>69</v>
      </c>
      <c r="D22" s="25">
        <v>0.668</v>
      </c>
      <c r="E22" s="26">
        <v>6.74570782</v>
      </c>
      <c r="F22" s="27">
        <v>0.061138628255128544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</f>
        <v>6682.187769546</v>
      </c>
      <c r="F23" s="32">
        <f>SUM(F7:F22)</f>
        <v>60.5629245847235</v>
      </c>
      <c r="M23" s="34"/>
      <c r="N23" s="34"/>
      <c r="O23" s="34"/>
    </row>
    <row r="24" spans="1:15" ht="12.75">
      <c r="A24" s="12" t="s">
        <v>70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461</v>
      </c>
      <c r="B25" s="24" t="s">
        <v>538</v>
      </c>
      <c r="C25" s="24" t="s">
        <v>69</v>
      </c>
      <c r="D25" s="25">
        <v>0.05</v>
      </c>
      <c r="E25" s="26">
        <v>518.15480145</v>
      </c>
      <c r="F25" s="27">
        <v>4.696211966153834</v>
      </c>
      <c r="M25" s="28"/>
      <c r="N25" s="28"/>
      <c r="O25" s="28"/>
    </row>
    <row r="26" spans="1:15" ht="12.75">
      <c r="A26" s="24" t="s">
        <v>485</v>
      </c>
      <c r="B26" s="24" t="s">
        <v>539</v>
      </c>
      <c r="C26" s="24" t="s">
        <v>60</v>
      </c>
      <c r="D26" s="25">
        <v>0.05</v>
      </c>
      <c r="E26" s="26">
        <v>511.4736692</v>
      </c>
      <c r="F26" s="27">
        <v>4.635658608099245</v>
      </c>
      <c r="M26" s="28"/>
      <c r="N26" s="28"/>
      <c r="O26" s="28"/>
    </row>
    <row r="27" spans="1:15" ht="12.75">
      <c r="A27" s="24" t="s">
        <v>486</v>
      </c>
      <c r="B27" s="24" t="s">
        <v>540</v>
      </c>
      <c r="C27" s="24" t="s">
        <v>66</v>
      </c>
      <c r="D27" s="25">
        <v>0.03</v>
      </c>
      <c r="E27" s="26">
        <v>312.33994524</v>
      </c>
      <c r="F27" s="27">
        <v>2.830842412806365</v>
      </c>
      <c r="M27" s="28"/>
      <c r="N27" s="28"/>
      <c r="O27" s="28"/>
    </row>
    <row r="28" spans="1:15" ht="12.75">
      <c r="A28" s="24" t="s">
        <v>475</v>
      </c>
      <c r="B28" s="24" t="s">
        <v>541</v>
      </c>
      <c r="C28" s="24" t="s">
        <v>53</v>
      </c>
      <c r="D28" s="25">
        <v>0.01</v>
      </c>
      <c r="E28" s="26">
        <v>100.73292210999999</v>
      </c>
      <c r="F28" s="27">
        <v>0.9129764944275497</v>
      </c>
      <c r="M28" s="28"/>
      <c r="N28" s="28"/>
      <c r="O28" s="28"/>
    </row>
    <row r="29" spans="1:15" s="33" customFormat="1" ht="12.75">
      <c r="A29" s="29" t="s">
        <v>29</v>
      </c>
      <c r="B29" s="29"/>
      <c r="C29" s="29"/>
      <c r="D29" s="30"/>
      <c r="E29" s="31">
        <f>SUM(E24:E28)-0.01</f>
        <v>1442.6913379999999</v>
      </c>
      <c r="F29" s="32">
        <f>SUM(F24:F28)</f>
        <v>13.075689481486995</v>
      </c>
      <c r="M29" s="34"/>
      <c r="N29" s="34"/>
      <c r="O29" s="34"/>
    </row>
    <row r="30" spans="1:15" ht="12.75">
      <c r="A30" s="24" t="s">
        <v>30</v>
      </c>
      <c r="B30" s="24"/>
      <c r="C30" s="24"/>
      <c r="D30" s="25"/>
      <c r="E30" s="26">
        <v>49.967175700000006</v>
      </c>
      <c r="F30" s="27">
        <v>0.45286938918753716</v>
      </c>
      <c r="M30" s="28"/>
      <c r="N30" s="28"/>
      <c r="O30" s="28"/>
    </row>
    <row r="31" spans="1:15" s="33" customFormat="1" ht="12.75">
      <c r="A31" s="29" t="s">
        <v>29</v>
      </c>
      <c r="B31" s="29"/>
      <c r="C31" s="29"/>
      <c r="D31" s="30"/>
      <c r="E31" s="31">
        <f>SUM(E30:E30)</f>
        <v>49.967175700000006</v>
      </c>
      <c r="F31" s="32">
        <f>SUM(F30:F30)</f>
        <v>0.45286938918753716</v>
      </c>
      <c r="M31" s="34"/>
      <c r="N31" s="34"/>
      <c r="O31" s="34"/>
    </row>
    <row r="32" spans="1:6" s="38" customFormat="1" ht="12.75">
      <c r="A32" s="24" t="s">
        <v>31</v>
      </c>
      <c r="B32" s="24"/>
      <c r="C32" s="24"/>
      <c r="D32" s="35"/>
      <c r="E32" s="36">
        <v>2858.6065413539995</v>
      </c>
      <c r="F32" s="37">
        <v>25.908516544601966</v>
      </c>
    </row>
    <row r="33" spans="1:6" s="33" customFormat="1" ht="12.75">
      <c r="A33" s="29" t="s">
        <v>32</v>
      </c>
      <c r="B33" s="29"/>
      <c r="C33" s="29"/>
      <c r="D33" s="39"/>
      <c r="E33" s="40">
        <v>11033.462824600001</v>
      </c>
      <c r="F33" s="41">
        <v>100</v>
      </c>
    </row>
    <row r="34" ht="12.75">
      <c r="A34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7.5742187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73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74</v>
      </c>
      <c r="B8" s="24" t="s">
        <v>542</v>
      </c>
      <c r="C8" s="24" t="s">
        <v>60</v>
      </c>
      <c r="D8" s="25">
        <v>500</v>
      </c>
      <c r="E8" s="26">
        <v>508.2865</v>
      </c>
      <c r="F8" s="27">
        <v>5.992941180015444</v>
      </c>
      <c r="M8" s="28"/>
      <c r="N8" s="28"/>
      <c r="O8" s="28"/>
    </row>
    <row r="9" spans="1:15" ht="12.75">
      <c r="A9" s="24" t="s">
        <v>76</v>
      </c>
      <c r="B9" s="24" t="s">
        <v>543</v>
      </c>
      <c r="C9" s="24" t="s">
        <v>60</v>
      </c>
      <c r="D9" s="25">
        <v>500</v>
      </c>
      <c r="E9" s="26">
        <v>508.0825</v>
      </c>
      <c r="F9" s="27">
        <v>5.9905359223492995</v>
      </c>
      <c r="M9" s="28"/>
      <c r="N9" s="28"/>
      <c r="O9" s="28"/>
    </row>
    <row r="10" spans="1:15" ht="12.75">
      <c r="A10" s="24" t="s">
        <v>77</v>
      </c>
      <c r="B10" s="24" t="s">
        <v>544</v>
      </c>
      <c r="C10" s="24" t="s">
        <v>60</v>
      </c>
      <c r="D10" s="25">
        <v>0.05</v>
      </c>
      <c r="E10" s="26">
        <v>503.3580935</v>
      </c>
      <c r="F10" s="27">
        <v>5.934832907878164</v>
      </c>
      <c r="M10" s="28"/>
      <c r="N10" s="28"/>
      <c r="O10" s="28"/>
    </row>
    <row r="11" spans="1:15" ht="12.75">
      <c r="A11" s="24" t="s">
        <v>78</v>
      </c>
      <c r="B11" s="24" t="s">
        <v>545</v>
      </c>
      <c r="C11" s="24" t="s">
        <v>66</v>
      </c>
      <c r="D11" s="25">
        <v>0.05</v>
      </c>
      <c r="E11" s="26">
        <v>501.19700195</v>
      </c>
      <c r="F11" s="27">
        <v>5.9093526038689514</v>
      </c>
      <c r="M11" s="28"/>
      <c r="N11" s="28"/>
      <c r="O11" s="28"/>
    </row>
    <row r="12" spans="1:15" ht="12.75">
      <c r="A12" s="24" t="s">
        <v>79</v>
      </c>
      <c r="B12" s="24" t="s">
        <v>546</v>
      </c>
      <c r="C12" s="24" t="s">
        <v>53</v>
      </c>
      <c r="D12" s="25">
        <v>0.05</v>
      </c>
      <c r="E12" s="26">
        <v>500.55954369999995</v>
      </c>
      <c r="F12" s="27">
        <v>5.901836665914736</v>
      </c>
      <c r="M12" s="28"/>
      <c r="N12" s="28"/>
      <c r="O12" s="28"/>
    </row>
    <row r="13" spans="1:15" ht="12.75">
      <c r="A13" s="24" t="s">
        <v>80</v>
      </c>
      <c r="B13" s="24" t="s">
        <v>547</v>
      </c>
      <c r="C13" s="24" t="s">
        <v>53</v>
      </c>
      <c r="D13" s="25">
        <v>0.05</v>
      </c>
      <c r="E13" s="26">
        <v>500.24780445</v>
      </c>
      <c r="F13" s="27">
        <v>5.898161110910319</v>
      </c>
      <c r="M13" s="28"/>
      <c r="N13" s="28"/>
      <c r="O13" s="28"/>
    </row>
    <row r="14" spans="1:15" ht="12.75">
      <c r="A14" s="24" t="s">
        <v>81</v>
      </c>
      <c r="B14" s="24" t="s">
        <v>548</v>
      </c>
      <c r="C14" s="24" t="s">
        <v>60</v>
      </c>
      <c r="D14" s="25">
        <v>0.05</v>
      </c>
      <c r="E14" s="26">
        <v>495.22061844999996</v>
      </c>
      <c r="F14" s="27">
        <v>5.838888181176799</v>
      </c>
      <c r="M14" s="28"/>
      <c r="N14" s="28"/>
      <c r="O14" s="28"/>
    </row>
    <row r="15" spans="1:15" ht="12.75">
      <c r="A15" s="24" t="s">
        <v>82</v>
      </c>
      <c r="B15" s="24" t="s">
        <v>549</v>
      </c>
      <c r="C15" s="24" t="s">
        <v>56</v>
      </c>
      <c r="D15" s="25">
        <v>0.04</v>
      </c>
      <c r="E15" s="26">
        <v>426.42491020000006</v>
      </c>
      <c r="F15" s="27">
        <v>5.027753844577749</v>
      </c>
      <c r="M15" s="28"/>
      <c r="N15" s="28"/>
      <c r="O15" s="28"/>
    </row>
    <row r="16" spans="1:15" ht="12.75">
      <c r="A16" s="24" t="s">
        <v>83</v>
      </c>
      <c r="B16" s="24" t="s">
        <v>550</v>
      </c>
      <c r="C16" s="24" t="s">
        <v>53</v>
      </c>
      <c r="D16" s="25">
        <v>0.046</v>
      </c>
      <c r="E16" s="26">
        <v>424.176406396</v>
      </c>
      <c r="F16" s="27">
        <v>5.00124290824477</v>
      </c>
      <c r="M16" s="28"/>
      <c r="N16" s="28"/>
      <c r="O16" s="28"/>
    </row>
    <row r="17" spans="1:15" ht="12.75">
      <c r="A17" s="24" t="s">
        <v>50</v>
      </c>
      <c r="B17" s="24" t="s">
        <v>551</v>
      </c>
      <c r="C17" s="24" t="s">
        <v>51</v>
      </c>
      <c r="D17" s="25">
        <v>0.046</v>
      </c>
      <c r="E17" s="26">
        <v>422.98875682199997</v>
      </c>
      <c r="F17" s="27">
        <v>4.987239951173408</v>
      </c>
      <c r="M17" s="28"/>
      <c r="N17" s="28"/>
      <c r="O17" s="28"/>
    </row>
    <row r="18" spans="1:15" ht="12.75">
      <c r="A18" s="24" t="s">
        <v>52</v>
      </c>
      <c r="B18" s="24" t="s">
        <v>552</v>
      </c>
      <c r="C18" s="24" t="s">
        <v>53</v>
      </c>
      <c r="D18" s="25">
        <v>0.04</v>
      </c>
      <c r="E18" s="26">
        <v>422.860353</v>
      </c>
      <c r="F18" s="27">
        <v>4.985726008637977</v>
      </c>
      <c r="M18" s="28"/>
      <c r="N18" s="28"/>
      <c r="O18" s="28"/>
    </row>
    <row r="19" spans="1:15" ht="12.75">
      <c r="A19" s="24" t="s">
        <v>54</v>
      </c>
      <c r="B19" s="24" t="s">
        <v>553</v>
      </c>
      <c r="C19" s="24" t="s">
        <v>56</v>
      </c>
      <c r="D19" s="25">
        <v>0.04</v>
      </c>
      <c r="E19" s="26">
        <v>422.52285612000003</v>
      </c>
      <c r="F19" s="27">
        <v>4.9817467588442526</v>
      </c>
      <c r="M19" s="28"/>
      <c r="N19" s="28"/>
      <c r="O19" s="28"/>
    </row>
    <row r="20" spans="1:15" ht="12.75">
      <c r="A20" s="24" t="s">
        <v>84</v>
      </c>
      <c r="B20" s="24" t="s">
        <v>554</v>
      </c>
      <c r="C20" s="24" t="s">
        <v>66</v>
      </c>
      <c r="D20" s="25">
        <v>0.04</v>
      </c>
      <c r="E20" s="26">
        <v>422.10961016000005</v>
      </c>
      <c r="F20" s="27">
        <v>4.976874391132028</v>
      </c>
      <c r="M20" s="28"/>
      <c r="N20" s="28"/>
      <c r="O20" s="28"/>
    </row>
    <row r="21" spans="1:15" ht="12.75">
      <c r="A21" s="24" t="s">
        <v>85</v>
      </c>
      <c r="B21" s="24" t="s">
        <v>555</v>
      </c>
      <c r="C21" s="24" t="s">
        <v>20</v>
      </c>
      <c r="D21" s="25">
        <v>0.03</v>
      </c>
      <c r="E21" s="26">
        <v>299.74774656</v>
      </c>
      <c r="F21" s="27">
        <v>3.5341694378588784</v>
      </c>
      <c r="M21" s="28"/>
      <c r="N21" s="28"/>
      <c r="O21" s="28"/>
    </row>
    <row r="22" spans="1:15" ht="12.75">
      <c r="A22" s="24" t="s">
        <v>86</v>
      </c>
      <c r="B22" s="24" t="s">
        <v>556</v>
      </c>
      <c r="C22" s="24" t="s">
        <v>60</v>
      </c>
      <c r="D22" s="25">
        <v>0.022</v>
      </c>
      <c r="E22" s="26">
        <v>251.138352322</v>
      </c>
      <c r="F22" s="27">
        <v>2.961041407772469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SUM(E7:E22)+0.01</f>
        <v>6608.931053630001</v>
      </c>
      <c r="F23" s="32">
        <f>SUM(F7:F22)</f>
        <v>77.92234328035524</v>
      </c>
      <c r="M23" s="34"/>
      <c r="N23" s="34"/>
      <c r="O23" s="34"/>
    </row>
    <row r="24" spans="1:15" ht="12.75">
      <c r="A24" s="12" t="s">
        <v>70</v>
      </c>
      <c r="B24" s="12"/>
      <c r="C24" s="24"/>
      <c r="D24" s="25"/>
      <c r="E24" s="26"/>
      <c r="F24" s="27"/>
      <c r="M24" s="28"/>
      <c r="N24" s="28"/>
      <c r="O24" s="28"/>
    </row>
    <row r="25" spans="1:15" ht="12.75">
      <c r="A25" s="24" t="s">
        <v>459</v>
      </c>
      <c r="B25" s="24" t="s">
        <v>557</v>
      </c>
      <c r="C25" s="24" t="s">
        <v>66</v>
      </c>
      <c r="D25" s="25">
        <v>0.05</v>
      </c>
      <c r="E25" s="26">
        <v>500.7834972</v>
      </c>
      <c r="F25" s="27">
        <v>5.904477184898731</v>
      </c>
      <c r="M25" s="28"/>
      <c r="N25" s="28"/>
      <c r="O25" s="28"/>
    </row>
    <row r="26" spans="1:15" ht="12.75">
      <c r="A26" s="24" t="s">
        <v>460</v>
      </c>
      <c r="B26" s="24" t="s">
        <v>558</v>
      </c>
      <c r="C26" s="24" t="s">
        <v>56</v>
      </c>
      <c r="D26" s="25">
        <v>0.046</v>
      </c>
      <c r="E26" s="26">
        <v>424.176406396</v>
      </c>
      <c r="F26" s="27">
        <v>5.00124290824477</v>
      </c>
      <c r="M26" s="28"/>
      <c r="N26" s="28"/>
      <c r="O26" s="28"/>
    </row>
    <row r="27" spans="1:15" ht="12.75">
      <c r="A27" s="24" t="s">
        <v>461</v>
      </c>
      <c r="B27" s="24" t="s">
        <v>559</v>
      </c>
      <c r="C27" s="24" t="s">
        <v>69</v>
      </c>
      <c r="D27" s="25">
        <v>0.046</v>
      </c>
      <c r="E27" s="26">
        <v>423.640240746</v>
      </c>
      <c r="F27" s="27">
        <v>4.994921258538955</v>
      </c>
      <c r="M27" s="28"/>
      <c r="N27" s="28"/>
      <c r="O27" s="28"/>
    </row>
    <row r="28" spans="1:15" ht="12.75">
      <c r="A28" s="24" t="s">
        <v>462</v>
      </c>
      <c r="B28" s="24" t="s">
        <v>560</v>
      </c>
      <c r="C28" s="24" t="s">
        <v>48</v>
      </c>
      <c r="D28" s="25">
        <v>0.04</v>
      </c>
      <c r="E28" s="26">
        <v>399.82514588</v>
      </c>
      <c r="F28" s="27">
        <v>4.714129888458447</v>
      </c>
      <c r="M28" s="28"/>
      <c r="N28" s="28"/>
      <c r="O28" s="28"/>
    </row>
    <row r="29" spans="1:15" s="33" customFormat="1" ht="12.75">
      <c r="A29" s="29" t="s">
        <v>29</v>
      </c>
      <c r="B29" s="29"/>
      <c r="C29" s="29"/>
      <c r="D29" s="30"/>
      <c r="E29" s="31">
        <f>SUM(E24:E28)</f>
        <v>1748.425290222</v>
      </c>
      <c r="F29" s="32">
        <f>SUM(F24:F28)-0.01</f>
        <v>20.604771240140902</v>
      </c>
      <c r="M29" s="34"/>
      <c r="N29" s="34"/>
      <c r="O29" s="34"/>
    </row>
    <row r="30" spans="1:15" ht="12.75">
      <c r="A30" s="24" t="s">
        <v>30</v>
      </c>
      <c r="B30" s="24"/>
      <c r="C30" s="24"/>
      <c r="D30" s="25"/>
      <c r="E30" s="26">
        <v>9.9934352</v>
      </c>
      <c r="F30" s="27">
        <v>0.11782738542120612</v>
      </c>
      <c r="M30" s="28"/>
      <c r="N30" s="28"/>
      <c r="O30" s="28"/>
    </row>
    <row r="31" spans="1:15" s="33" customFormat="1" ht="12.75">
      <c r="A31" s="29" t="s">
        <v>29</v>
      </c>
      <c r="B31" s="29"/>
      <c r="C31" s="29"/>
      <c r="D31" s="30"/>
      <c r="E31" s="31">
        <f>SUM(E30:E30)</f>
        <v>9.9934352</v>
      </c>
      <c r="F31" s="32">
        <f>SUM(F30:F30)</f>
        <v>0.11782738542120612</v>
      </c>
      <c r="M31" s="34"/>
      <c r="N31" s="34"/>
      <c r="O31" s="34"/>
    </row>
    <row r="32" spans="1:6" s="38" customFormat="1" ht="12.75">
      <c r="A32" s="24" t="s">
        <v>31</v>
      </c>
      <c r="B32" s="24"/>
      <c r="C32" s="24"/>
      <c r="D32" s="35"/>
      <c r="E32" s="36">
        <v>114.07</v>
      </c>
      <c r="F32" s="37">
        <v>1.36</v>
      </c>
    </row>
    <row r="33" spans="1:6" s="33" customFormat="1" ht="12.75">
      <c r="A33" s="29" t="s">
        <v>32</v>
      </c>
      <c r="B33" s="29"/>
      <c r="C33" s="29"/>
      <c r="D33" s="39"/>
      <c r="E33" s="40">
        <v>8481.4198026</v>
      </c>
      <c r="F33" s="41">
        <v>100</v>
      </c>
    </row>
    <row r="34" ht="12.75">
      <c r="A34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57421875" style="7" bestFit="1" customWidth="1"/>
    <col min="2" max="2" width="18.710937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88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487</v>
      </c>
      <c r="B7" s="20"/>
      <c r="C7" s="20"/>
      <c r="D7" s="21"/>
      <c r="E7" s="22"/>
      <c r="F7" s="23"/>
    </row>
    <row r="8" spans="1:15" ht="12.75">
      <c r="A8" s="24" t="s">
        <v>18</v>
      </c>
      <c r="B8" s="24" t="s">
        <v>561</v>
      </c>
      <c r="C8" s="24" t="s">
        <v>17</v>
      </c>
      <c r="D8" s="25">
        <v>2</v>
      </c>
      <c r="E8" s="26">
        <v>1938.53207</v>
      </c>
      <c r="F8" s="27">
        <v>9.867014091442636</v>
      </c>
      <c r="M8" s="28"/>
      <c r="N8" s="28"/>
      <c r="O8" s="28"/>
    </row>
    <row r="9" spans="1:15" ht="12.75">
      <c r="A9" s="24" t="s">
        <v>36</v>
      </c>
      <c r="B9" s="24" t="s">
        <v>562</v>
      </c>
      <c r="C9" s="24" t="s">
        <v>17</v>
      </c>
      <c r="D9" s="25">
        <v>2</v>
      </c>
      <c r="E9" s="26">
        <v>1936.781334</v>
      </c>
      <c r="F9" s="27">
        <v>9.858102948289666</v>
      </c>
      <c r="M9" s="28"/>
      <c r="N9" s="28"/>
      <c r="O9" s="28"/>
    </row>
    <row r="10" spans="1:15" ht="12.75">
      <c r="A10" s="24" t="s">
        <v>27</v>
      </c>
      <c r="B10" s="24" t="s">
        <v>563</v>
      </c>
      <c r="C10" s="24" t="s">
        <v>20</v>
      </c>
      <c r="D10" s="25">
        <v>2</v>
      </c>
      <c r="E10" s="26">
        <v>1936.349794</v>
      </c>
      <c r="F10" s="27">
        <v>9.855906435099651</v>
      </c>
      <c r="M10" s="28"/>
      <c r="N10" s="28"/>
      <c r="O10" s="28"/>
    </row>
    <row r="11" spans="1:15" ht="12.75">
      <c r="A11" s="24" t="s">
        <v>90</v>
      </c>
      <c r="B11" s="24" t="s">
        <v>564</v>
      </c>
      <c r="C11" s="24" t="s">
        <v>17</v>
      </c>
      <c r="D11" s="25">
        <v>2</v>
      </c>
      <c r="E11" s="26">
        <v>1936.344146</v>
      </c>
      <c r="F11" s="27">
        <v>9.855877687112216</v>
      </c>
      <c r="M11" s="28"/>
      <c r="N11" s="28"/>
      <c r="O11" s="28"/>
    </row>
    <row r="12" spans="1:15" ht="12.75">
      <c r="A12" s="24" t="s">
        <v>16</v>
      </c>
      <c r="B12" s="24" t="s">
        <v>565</v>
      </c>
      <c r="C12" s="24" t="s">
        <v>17</v>
      </c>
      <c r="D12" s="25">
        <v>1.5</v>
      </c>
      <c r="E12" s="26">
        <v>1454.5564680000002</v>
      </c>
      <c r="F12" s="27">
        <v>7.403606774766966</v>
      </c>
      <c r="M12" s="28"/>
      <c r="N12" s="28"/>
      <c r="O12" s="28"/>
    </row>
    <row r="13" spans="1:15" ht="12.75">
      <c r="A13" s="24" t="s">
        <v>26</v>
      </c>
      <c r="B13" s="24" t="s">
        <v>566</v>
      </c>
      <c r="C13" s="24" t="s">
        <v>17</v>
      </c>
      <c r="D13" s="25">
        <v>1.5</v>
      </c>
      <c r="E13" s="26">
        <v>1453.8990525</v>
      </c>
      <c r="F13" s="27">
        <v>7.400260568581977</v>
      </c>
      <c r="M13" s="28"/>
      <c r="N13" s="28"/>
      <c r="O13" s="28"/>
    </row>
    <row r="14" spans="1:15" ht="12.75">
      <c r="A14" s="24" t="s">
        <v>21</v>
      </c>
      <c r="B14" s="24" t="s">
        <v>567</v>
      </c>
      <c r="C14" s="24" t="s">
        <v>20</v>
      </c>
      <c r="D14" s="25">
        <v>1.5</v>
      </c>
      <c r="E14" s="26">
        <v>1452.2581094999998</v>
      </c>
      <c r="F14" s="27">
        <v>7.391908265334162</v>
      </c>
      <c r="M14" s="28"/>
      <c r="N14" s="28"/>
      <c r="O14" s="28"/>
    </row>
    <row r="15" spans="1:15" ht="12.75">
      <c r="A15" s="24" t="s">
        <v>25</v>
      </c>
      <c r="B15" s="24" t="s">
        <v>568</v>
      </c>
      <c r="C15" s="24" t="s">
        <v>14</v>
      </c>
      <c r="D15" s="25">
        <v>1</v>
      </c>
      <c r="E15" s="26">
        <v>969.266035</v>
      </c>
      <c r="F15" s="27">
        <v>4.933507045721318</v>
      </c>
      <c r="M15" s="28"/>
      <c r="N15" s="28"/>
      <c r="O15" s="28"/>
    </row>
    <row r="16" spans="1:15" ht="12.75">
      <c r="A16" s="24" t="s">
        <v>91</v>
      </c>
      <c r="B16" s="24" t="s">
        <v>569</v>
      </c>
      <c r="C16" s="24" t="s">
        <v>14</v>
      </c>
      <c r="D16" s="25">
        <v>1</v>
      </c>
      <c r="E16" s="26">
        <v>969.056049</v>
      </c>
      <c r="F16" s="27">
        <v>4.9324382293457365</v>
      </c>
      <c r="M16" s="28"/>
      <c r="N16" s="28"/>
      <c r="O16" s="28"/>
    </row>
    <row r="17" spans="1:15" ht="12.75">
      <c r="A17" s="24" t="s">
        <v>23</v>
      </c>
      <c r="B17" s="24" t="s">
        <v>570</v>
      </c>
      <c r="C17" s="24" t="s">
        <v>17</v>
      </c>
      <c r="D17" s="25">
        <v>1</v>
      </c>
      <c r="E17" s="26">
        <v>969.047044</v>
      </c>
      <c r="F17" s="27">
        <v>4.93239239442597</v>
      </c>
      <c r="M17" s="28"/>
      <c r="N17" s="28"/>
      <c r="O17" s="28"/>
    </row>
    <row r="18" spans="1:15" ht="12.75">
      <c r="A18" s="24" t="s">
        <v>91</v>
      </c>
      <c r="B18" s="24" t="s">
        <v>571</v>
      </c>
      <c r="C18" s="24" t="s">
        <v>14</v>
      </c>
      <c r="D18" s="25">
        <v>1</v>
      </c>
      <c r="E18" s="26">
        <v>968.835611</v>
      </c>
      <c r="F18" s="27">
        <v>4.931316212905592</v>
      </c>
      <c r="M18" s="28"/>
      <c r="N18" s="28"/>
      <c r="O18" s="28"/>
    </row>
    <row r="19" spans="1:15" ht="12.75">
      <c r="A19" s="24" t="s">
        <v>24</v>
      </c>
      <c r="B19" s="24" t="s">
        <v>572</v>
      </c>
      <c r="C19" s="24" t="s">
        <v>17</v>
      </c>
      <c r="D19" s="25">
        <v>1</v>
      </c>
      <c r="E19" s="26">
        <v>968.307782</v>
      </c>
      <c r="F19" s="27">
        <v>4.928629594375276</v>
      </c>
      <c r="M19" s="28"/>
      <c r="N19" s="28"/>
      <c r="O19" s="28"/>
    </row>
    <row r="20" spans="1:15" ht="12.75">
      <c r="A20" s="24" t="s">
        <v>92</v>
      </c>
      <c r="B20" s="24" t="s">
        <v>573</v>
      </c>
      <c r="C20" s="24" t="s">
        <v>17</v>
      </c>
      <c r="D20" s="25">
        <v>1</v>
      </c>
      <c r="E20" s="26">
        <v>968.172073</v>
      </c>
      <c r="F20" s="27">
        <v>4.927938843556108</v>
      </c>
      <c r="M20" s="28"/>
      <c r="N20" s="28"/>
      <c r="O20" s="28"/>
    </row>
    <row r="21" spans="1:15" ht="12.75">
      <c r="A21" s="24" t="s">
        <v>28</v>
      </c>
      <c r="B21" s="24" t="s">
        <v>574</v>
      </c>
      <c r="C21" s="24" t="s">
        <v>14</v>
      </c>
      <c r="D21" s="25">
        <v>1</v>
      </c>
      <c r="E21" s="26">
        <v>968.172073</v>
      </c>
      <c r="F21" s="27">
        <v>4.927938843556108</v>
      </c>
      <c r="M21" s="28"/>
      <c r="N21" s="28"/>
      <c r="O21" s="28"/>
    </row>
    <row r="22" spans="1:15" ht="12.75">
      <c r="A22" s="24" t="s">
        <v>93</v>
      </c>
      <c r="B22" s="24" t="s">
        <v>575</v>
      </c>
      <c r="C22" s="24" t="s">
        <v>20</v>
      </c>
      <c r="D22" s="25">
        <v>0.7</v>
      </c>
      <c r="E22" s="26">
        <v>678.1849277</v>
      </c>
      <c r="F22" s="27">
        <v>3.451921349033914</v>
      </c>
      <c r="M22" s="28"/>
      <c r="N22" s="28"/>
      <c r="O22" s="28"/>
    </row>
    <row r="23" spans="1:15" ht="12.75">
      <c r="A23" s="24" t="s">
        <v>13</v>
      </c>
      <c r="B23" s="24" t="s">
        <v>576</v>
      </c>
      <c r="C23" s="24" t="s">
        <v>14</v>
      </c>
      <c r="D23" s="25">
        <v>0.05</v>
      </c>
      <c r="E23" s="26">
        <v>49.1135983</v>
      </c>
      <c r="F23" s="27">
        <v>0.24998532343473334</v>
      </c>
      <c r="M23" s="28"/>
      <c r="N23" s="28"/>
      <c r="O23" s="28"/>
    </row>
    <row r="24" spans="1:15" s="33" customFormat="1" ht="12.75">
      <c r="A24" s="29" t="s">
        <v>29</v>
      </c>
      <c r="B24" s="29"/>
      <c r="C24" s="29"/>
      <c r="D24" s="30"/>
      <c r="E24" s="31">
        <f>SUM(E7:E23)</f>
        <v>19616.876167000006</v>
      </c>
      <c r="F24" s="32">
        <f>SUM(F7:F23)</f>
        <v>99.84874460698201</v>
      </c>
      <c r="M24" s="34"/>
      <c r="N24" s="34"/>
      <c r="O24" s="34"/>
    </row>
    <row r="25" spans="1:15" ht="12.75">
      <c r="A25" s="24" t="s">
        <v>30</v>
      </c>
      <c r="B25" s="24"/>
      <c r="C25" s="24"/>
      <c r="D25" s="25"/>
      <c r="E25" s="26">
        <v>29.9803054</v>
      </c>
      <c r="F25" s="27">
        <v>0.15259798918237846</v>
      </c>
      <c r="M25" s="28"/>
      <c r="N25" s="28"/>
      <c r="O25" s="28"/>
    </row>
    <row r="26" spans="1:15" s="33" customFormat="1" ht="12.75">
      <c r="A26" s="29" t="s">
        <v>29</v>
      </c>
      <c r="B26" s="29"/>
      <c r="C26" s="29"/>
      <c r="D26" s="30"/>
      <c r="E26" s="31">
        <f>SUM(E25:E25)</f>
        <v>29.9803054</v>
      </c>
      <c r="F26" s="32">
        <f>SUM(F25:F25)</f>
        <v>0.15259798918237846</v>
      </c>
      <c r="M26" s="34"/>
      <c r="N26" s="34"/>
      <c r="O26" s="34"/>
    </row>
    <row r="27" spans="1:6" s="38" customFormat="1" ht="12.75">
      <c r="A27" s="24" t="s">
        <v>31</v>
      </c>
      <c r="B27" s="24"/>
      <c r="C27" s="24"/>
      <c r="D27" s="35"/>
      <c r="E27" s="36">
        <v>-0.27</v>
      </c>
      <c r="F27" s="37" t="s">
        <v>491</v>
      </c>
    </row>
    <row r="28" spans="1:6" s="33" customFormat="1" ht="12.75">
      <c r="A28" s="29" t="s">
        <v>32</v>
      </c>
      <c r="B28" s="29"/>
      <c r="C28" s="29"/>
      <c r="D28" s="39"/>
      <c r="E28" s="40">
        <v>19646.592698</v>
      </c>
      <c r="F28" s="41">
        <v>100</v>
      </c>
    </row>
    <row r="29" spans="1:6" s="33" customFormat="1" ht="12.75">
      <c r="A29" s="7" t="s">
        <v>1032</v>
      </c>
      <c r="B29" s="48"/>
      <c r="C29" s="48"/>
      <c r="D29" s="52"/>
      <c r="E29" s="53"/>
      <c r="F29" s="53"/>
    </row>
    <row r="30" ht="12.75">
      <c r="A30" s="7" t="s">
        <v>492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7" bestFit="1" customWidth="1"/>
    <col min="2" max="2" width="17.140625" style="7" customWidth="1"/>
    <col min="3" max="3" width="10.7109375" style="7" bestFit="1" customWidth="1"/>
    <col min="4" max="4" width="9.140625" style="7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95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11</v>
      </c>
      <c r="B6" s="20"/>
      <c r="C6" s="20"/>
      <c r="D6" s="21"/>
      <c r="E6" s="22"/>
      <c r="F6" s="23"/>
    </row>
    <row r="7" spans="1:6" ht="12.75">
      <c r="A7" s="20" t="s">
        <v>12</v>
      </c>
      <c r="B7" s="20"/>
      <c r="C7" s="20"/>
      <c r="D7" s="21"/>
      <c r="E7" s="22"/>
      <c r="F7" s="23"/>
    </row>
    <row r="8" spans="1:15" ht="12.75">
      <c r="A8" s="24" t="s">
        <v>96</v>
      </c>
      <c r="B8" s="24" t="s">
        <v>577</v>
      </c>
      <c r="C8" s="24" t="s">
        <v>20</v>
      </c>
      <c r="D8" s="25">
        <v>0.4</v>
      </c>
      <c r="E8" s="26">
        <v>376.7586372</v>
      </c>
      <c r="F8" s="27">
        <v>11.157770017890126</v>
      </c>
      <c r="M8" s="28"/>
      <c r="N8" s="28"/>
      <c r="O8" s="28"/>
    </row>
    <row r="9" spans="1:15" ht="12.75">
      <c r="A9" s="24" t="s">
        <v>18</v>
      </c>
      <c r="B9" s="24" t="s">
        <v>578</v>
      </c>
      <c r="C9" s="24" t="s">
        <v>17</v>
      </c>
      <c r="D9" s="25">
        <v>0.3</v>
      </c>
      <c r="E9" s="26">
        <v>282.885066</v>
      </c>
      <c r="F9" s="27">
        <v>8.377688515334905</v>
      </c>
      <c r="M9" s="28"/>
      <c r="N9" s="28"/>
      <c r="O9" s="28"/>
    </row>
    <row r="10" spans="1:15" ht="12.75">
      <c r="A10" s="24" t="s">
        <v>36</v>
      </c>
      <c r="B10" s="24" t="s">
        <v>579</v>
      </c>
      <c r="C10" s="24" t="s">
        <v>17</v>
      </c>
      <c r="D10" s="25">
        <v>0.3</v>
      </c>
      <c r="E10" s="26">
        <v>282.82179179999997</v>
      </c>
      <c r="F10" s="27">
        <v>8.375814639325284</v>
      </c>
      <c r="M10" s="28"/>
      <c r="N10" s="28"/>
      <c r="O10" s="28"/>
    </row>
    <row r="11" spans="1:15" ht="12.75">
      <c r="A11" s="24" t="s">
        <v>98</v>
      </c>
      <c r="B11" s="24" t="s">
        <v>580</v>
      </c>
      <c r="C11" s="24" t="s">
        <v>17</v>
      </c>
      <c r="D11" s="25">
        <v>0.3</v>
      </c>
      <c r="E11" s="26">
        <v>282.632139</v>
      </c>
      <c r="F11" s="27">
        <v>8.370198039951807</v>
      </c>
      <c r="M11" s="28"/>
      <c r="N11" s="28"/>
      <c r="O11" s="28"/>
    </row>
    <row r="12" spans="1:15" ht="12.75">
      <c r="A12" s="24" t="s">
        <v>99</v>
      </c>
      <c r="B12" s="24" t="s">
        <v>581</v>
      </c>
      <c r="C12" s="24" t="s">
        <v>20</v>
      </c>
      <c r="D12" s="25">
        <v>0.3</v>
      </c>
      <c r="E12" s="26">
        <v>282.632139</v>
      </c>
      <c r="F12" s="27">
        <v>8.370198039951807</v>
      </c>
      <c r="M12" s="28"/>
      <c r="N12" s="28"/>
      <c r="O12" s="28"/>
    </row>
    <row r="13" spans="1:15" ht="12.75">
      <c r="A13" s="24" t="s">
        <v>42</v>
      </c>
      <c r="B13" s="24" t="s">
        <v>582</v>
      </c>
      <c r="C13" s="24" t="s">
        <v>14</v>
      </c>
      <c r="D13" s="25">
        <v>0.3</v>
      </c>
      <c r="E13" s="26">
        <v>282.632139</v>
      </c>
      <c r="F13" s="27">
        <v>8.370198039951807</v>
      </c>
      <c r="M13" s="28"/>
      <c r="N13" s="28"/>
      <c r="O13" s="28"/>
    </row>
    <row r="14" spans="1:15" ht="12.75">
      <c r="A14" s="24" t="s">
        <v>90</v>
      </c>
      <c r="B14" s="24" t="s">
        <v>583</v>
      </c>
      <c r="C14" s="24" t="s">
        <v>17</v>
      </c>
      <c r="D14" s="25">
        <v>0.3</v>
      </c>
      <c r="E14" s="26">
        <v>282.632139</v>
      </c>
      <c r="F14" s="27">
        <v>8.370198039951807</v>
      </c>
      <c r="M14" s="28"/>
      <c r="N14" s="28"/>
      <c r="O14" s="28"/>
    </row>
    <row r="15" spans="1:15" ht="12.75">
      <c r="A15" s="24" t="s">
        <v>100</v>
      </c>
      <c r="B15" s="24" t="s">
        <v>584</v>
      </c>
      <c r="C15" s="24" t="s">
        <v>20</v>
      </c>
      <c r="D15" s="25">
        <v>0.06</v>
      </c>
      <c r="E15" s="26">
        <v>280.27479726</v>
      </c>
      <c r="F15" s="27">
        <v>8.300384970279486</v>
      </c>
      <c r="M15" s="28"/>
      <c r="N15" s="28"/>
      <c r="O15" s="28"/>
    </row>
    <row r="16" spans="1:15" ht="12.75">
      <c r="A16" s="24" t="s">
        <v>101</v>
      </c>
      <c r="B16" s="24" t="s">
        <v>585</v>
      </c>
      <c r="C16" s="24" t="s">
        <v>17</v>
      </c>
      <c r="D16" s="25">
        <v>0.06</v>
      </c>
      <c r="E16" s="26">
        <v>280.27479726</v>
      </c>
      <c r="F16" s="27">
        <v>8.300384970279486</v>
      </c>
      <c r="M16" s="28"/>
      <c r="N16" s="28"/>
      <c r="O16" s="28"/>
    </row>
    <row r="17" spans="1:15" ht="12.75">
      <c r="A17" s="24" t="s">
        <v>102</v>
      </c>
      <c r="B17" s="24" t="s">
        <v>586</v>
      </c>
      <c r="C17" s="24" t="s">
        <v>20</v>
      </c>
      <c r="D17" s="25">
        <v>0.06</v>
      </c>
      <c r="E17" s="26">
        <v>280.24502886</v>
      </c>
      <c r="F17" s="27">
        <v>8.29950337413754</v>
      </c>
      <c r="M17" s="28"/>
      <c r="N17" s="28"/>
      <c r="O17" s="28"/>
    </row>
    <row r="18" spans="1:15" ht="12.75">
      <c r="A18" s="24" t="s">
        <v>21</v>
      </c>
      <c r="B18" s="24" t="s">
        <v>587</v>
      </c>
      <c r="C18" s="24" t="s">
        <v>14</v>
      </c>
      <c r="D18" s="25">
        <v>0.2</v>
      </c>
      <c r="E18" s="26">
        <v>188.59004399999998</v>
      </c>
      <c r="F18" s="27">
        <v>5.585125676889935</v>
      </c>
      <c r="M18" s="28"/>
      <c r="N18" s="28"/>
      <c r="O18" s="28"/>
    </row>
    <row r="19" spans="1:15" ht="12.75">
      <c r="A19" s="24" t="s">
        <v>103</v>
      </c>
      <c r="B19" s="24" t="s">
        <v>588</v>
      </c>
      <c r="C19" s="24" t="s">
        <v>17</v>
      </c>
      <c r="D19" s="25">
        <v>0.036</v>
      </c>
      <c r="E19" s="26">
        <v>167.76295632</v>
      </c>
      <c r="F19" s="27">
        <v>4.968327993888144</v>
      </c>
      <c r="M19" s="28"/>
      <c r="N19" s="28"/>
      <c r="O19" s="28"/>
    </row>
    <row r="20" spans="1:15" ht="12.75">
      <c r="A20" s="24" t="s">
        <v>104</v>
      </c>
      <c r="B20" s="24" t="s">
        <v>589</v>
      </c>
      <c r="C20" s="24" t="s">
        <v>105</v>
      </c>
      <c r="D20" s="25">
        <v>0.1</v>
      </c>
      <c r="E20" s="26">
        <v>94.1773484</v>
      </c>
      <c r="F20" s="27">
        <v>2.789077915111199</v>
      </c>
      <c r="M20" s="28"/>
      <c r="N20" s="28"/>
      <c r="O20" s="28"/>
    </row>
    <row r="21" spans="1:15" s="33" customFormat="1" ht="12.75">
      <c r="A21" s="29" t="s">
        <v>29</v>
      </c>
      <c r="B21" s="29"/>
      <c r="C21" s="29"/>
      <c r="D21" s="30"/>
      <c r="E21" s="31">
        <f>SUM(E7:E20)-0.01</f>
        <v>3364.3090230999996</v>
      </c>
      <c r="F21" s="32">
        <f>SUM(F7:F20)+0.02</f>
        <v>99.65487023294332</v>
      </c>
      <c r="M21" s="34"/>
      <c r="N21" s="34"/>
      <c r="O21" s="34"/>
    </row>
    <row r="22" spans="1:15" ht="12.75">
      <c r="A22" s="24" t="s">
        <v>30</v>
      </c>
      <c r="B22" s="24"/>
      <c r="C22" s="24"/>
      <c r="D22" s="25"/>
      <c r="E22" s="26">
        <v>9.9934352</v>
      </c>
      <c r="F22" s="27">
        <v>0.2959572539039002</v>
      </c>
      <c r="M22" s="28"/>
      <c r="N22" s="28"/>
      <c r="O22" s="28"/>
    </row>
    <row r="23" spans="1:15" s="33" customFormat="1" ht="12.75">
      <c r="A23" s="29" t="s">
        <v>29</v>
      </c>
      <c r="B23" s="29"/>
      <c r="C23" s="29"/>
      <c r="D23" s="30"/>
      <c r="E23" s="31">
        <f>SUM(E22:E22)</f>
        <v>9.9934352</v>
      </c>
      <c r="F23" s="32">
        <f>SUM(F22:F22)</f>
        <v>0.2959572539039002</v>
      </c>
      <c r="M23" s="34"/>
      <c r="N23" s="34"/>
      <c r="O23" s="34"/>
    </row>
    <row r="24" spans="1:6" s="38" customFormat="1" ht="12.75">
      <c r="A24" s="24" t="s">
        <v>31</v>
      </c>
      <c r="B24" s="24"/>
      <c r="C24" s="24"/>
      <c r="D24" s="35"/>
      <c r="E24" s="36">
        <v>2.35</v>
      </c>
      <c r="F24" s="37">
        <v>0.05</v>
      </c>
    </row>
    <row r="25" spans="1:6" s="33" customFormat="1" ht="12.75">
      <c r="A25" s="29" t="s">
        <v>32</v>
      </c>
      <c r="B25" s="29"/>
      <c r="C25" s="29"/>
      <c r="D25" s="39"/>
      <c r="E25" s="40">
        <v>3376.6481707</v>
      </c>
      <c r="F25" s="41">
        <v>100</v>
      </c>
    </row>
    <row r="26" ht="12.75">
      <c r="A26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140625" style="7" bestFit="1" customWidth="1"/>
    <col min="2" max="2" width="15.57421875" style="7" customWidth="1"/>
    <col min="3" max="3" width="11.140625" style="7" bestFit="1" customWidth="1"/>
    <col min="4" max="4" width="9.140625" style="7" bestFit="1" customWidth="1"/>
    <col min="5" max="5" width="13.7109375" style="7" bestFit="1" customWidth="1"/>
    <col min="6" max="6" width="7.140625" style="7" bestFit="1" customWidth="1"/>
    <col min="7" max="16384" width="9.140625" style="7" customWidth="1"/>
  </cols>
  <sheetData>
    <row r="1" spans="1:8" ht="12.75">
      <c r="A1" s="3" t="s">
        <v>2</v>
      </c>
      <c r="B1" s="46"/>
      <c r="C1" s="4"/>
      <c r="D1" s="5"/>
      <c r="E1" s="4"/>
      <c r="F1" s="6"/>
      <c r="H1" s="57"/>
    </row>
    <row r="2" spans="1:6" ht="12.75">
      <c r="A2" s="8" t="s">
        <v>107</v>
      </c>
      <c r="B2" s="47"/>
      <c r="C2" s="9"/>
      <c r="D2" s="10"/>
      <c r="E2" s="9"/>
      <c r="F2" s="11"/>
    </row>
    <row r="3" spans="1:6" ht="12.75">
      <c r="A3" s="8" t="s">
        <v>4</v>
      </c>
      <c r="B3" s="47"/>
      <c r="C3" s="9"/>
      <c r="D3" s="10"/>
      <c r="E3" s="9"/>
      <c r="F3" s="11"/>
    </row>
    <row r="4" spans="1:6" ht="12.75">
      <c r="A4" s="12" t="s">
        <v>5</v>
      </c>
      <c r="B4" s="48"/>
      <c r="C4" s="13"/>
      <c r="D4" s="14"/>
      <c r="E4" s="13"/>
      <c r="F4" s="15"/>
    </row>
    <row r="5" spans="1:6" ht="38.25">
      <c r="A5" s="16" t="s">
        <v>6</v>
      </c>
      <c r="B5" s="16" t="s">
        <v>438</v>
      </c>
      <c r="C5" s="16" t="s">
        <v>7</v>
      </c>
      <c r="D5" s="17" t="s">
        <v>8</v>
      </c>
      <c r="E5" s="18" t="s">
        <v>9</v>
      </c>
      <c r="F5" s="19" t="s">
        <v>10</v>
      </c>
    </row>
    <row r="6" spans="1:6" ht="12.75">
      <c r="A6" s="20" t="s">
        <v>45</v>
      </c>
      <c r="B6" s="20"/>
      <c r="C6" s="20"/>
      <c r="D6" s="21"/>
      <c r="E6" s="22"/>
      <c r="F6" s="23"/>
    </row>
    <row r="7" spans="1:6" ht="12.75">
      <c r="A7" s="20" t="s">
        <v>46</v>
      </c>
      <c r="B7" s="20"/>
      <c r="C7" s="20"/>
      <c r="D7" s="21"/>
      <c r="E7" s="22"/>
      <c r="F7" s="23"/>
    </row>
    <row r="8" spans="1:15" ht="12.75">
      <c r="A8" s="24" t="s">
        <v>108</v>
      </c>
      <c r="B8" s="24" t="s">
        <v>590</v>
      </c>
      <c r="C8" s="24" t="s">
        <v>60</v>
      </c>
      <c r="D8" s="25">
        <v>0.04</v>
      </c>
      <c r="E8" s="26">
        <v>509.84797535999996</v>
      </c>
      <c r="F8" s="27">
        <v>8.946502946894842</v>
      </c>
      <c r="M8" s="28"/>
      <c r="N8" s="28"/>
      <c r="O8" s="28"/>
    </row>
    <row r="9" spans="1:15" ht="12.75">
      <c r="A9" s="24" t="s">
        <v>110</v>
      </c>
      <c r="B9" s="24" t="s">
        <v>591</v>
      </c>
      <c r="C9" s="24" t="s">
        <v>56</v>
      </c>
      <c r="D9" s="25">
        <v>500</v>
      </c>
      <c r="E9" s="26">
        <v>507.4625</v>
      </c>
      <c r="F9" s="27">
        <v>8.904644072545256</v>
      </c>
      <c r="M9" s="28"/>
      <c r="N9" s="28"/>
      <c r="O9" s="28"/>
    </row>
    <row r="10" spans="1:15" ht="12.75">
      <c r="A10" s="24" t="s">
        <v>61</v>
      </c>
      <c r="B10" s="24" t="s">
        <v>530</v>
      </c>
      <c r="C10" s="24" t="s">
        <v>62</v>
      </c>
      <c r="D10" s="25">
        <v>0.05</v>
      </c>
      <c r="E10" s="26">
        <v>506.6161087</v>
      </c>
      <c r="F10" s="27">
        <v>8.889792111518384</v>
      </c>
      <c r="M10" s="28"/>
      <c r="N10" s="28"/>
      <c r="O10" s="28"/>
    </row>
    <row r="11" spans="1:15" ht="12.75">
      <c r="A11" s="24" t="s">
        <v>111</v>
      </c>
      <c r="B11" s="24" t="s">
        <v>592</v>
      </c>
      <c r="C11" s="24" t="s">
        <v>69</v>
      </c>
      <c r="D11" s="25">
        <v>0.02</v>
      </c>
      <c r="E11" s="26">
        <v>497.72728632</v>
      </c>
      <c r="F11" s="27">
        <v>8.733816449241912</v>
      </c>
      <c r="M11" s="28"/>
      <c r="N11" s="28"/>
      <c r="O11" s="28"/>
    </row>
    <row r="12" spans="1:15" ht="12.75">
      <c r="A12" s="24" t="s">
        <v>112</v>
      </c>
      <c r="B12" s="24" t="s">
        <v>593</v>
      </c>
      <c r="C12" s="24" t="s">
        <v>60</v>
      </c>
      <c r="D12" s="25">
        <v>500</v>
      </c>
      <c r="E12" s="26">
        <v>483.3005</v>
      </c>
      <c r="F12" s="27">
        <v>8.480663955628561</v>
      </c>
      <c r="M12" s="28"/>
      <c r="N12" s="28"/>
      <c r="O12" s="28"/>
    </row>
    <row r="13" spans="1:15" ht="12.75">
      <c r="A13" s="24" t="s">
        <v>52</v>
      </c>
      <c r="B13" s="24" t="s">
        <v>594</v>
      </c>
      <c r="C13" s="24" t="s">
        <v>53</v>
      </c>
      <c r="D13" s="25">
        <v>0.04</v>
      </c>
      <c r="E13" s="26">
        <v>410.52402108</v>
      </c>
      <c r="F13" s="27">
        <v>7.2036264570238515</v>
      </c>
      <c r="M13" s="28"/>
      <c r="N13" s="28"/>
      <c r="O13" s="28"/>
    </row>
    <row r="14" spans="1:15" ht="12.75">
      <c r="A14" s="24" t="s">
        <v>54</v>
      </c>
      <c r="B14" s="24" t="s">
        <v>595</v>
      </c>
      <c r="C14" s="24" t="s">
        <v>48</v>
      </c>
      <c r="D14" s="25">
        <v>0.04</v>
      </c>
      <c r="E14" s="26">
        <v>410.47739916</v>
      </c>
      <c r="F14" s="27">
        <v>7.202808363857207</v>
      </c>
      <c r="M14" s="28"/>
      <c r="N14" s="28"/>
      <c r="O14" s="28"/>
    </row>
    <row r="15" spans="1:15" ht="12.75">
      <c r="A15" s="24" t="s">
        <v>113</v>
      </c>
      <c r="B15" s="24" t="s">
        <v>596</v>
      </c>
      <c r="C15" s="24" t="s">
        <v>62</v>
      </c>
      <c r="D15" s="25">
        <v>0.004</v>
      </c>
      <c r="E15" s="26">
        <v>403.992178692</v>
      </c>
      <c r="F15" s="27">
        <v>7.089009649667437</v>
      </c>
      <c r="M15" s="28"/>
      <c r="N15" s="28"/>
      <c r="O15" s="28"/>
    </row>
    <row r="16" spans="1:15" ht="12.75">
      <c r="A16" s="24" t="s">
        <v>114</v>
      </c>
      <c r="B16" s="24" t="s">
        <v>597</v>
      </c>
      <c r="C16" s="24" t="s">
        <v>69</v>
      </c>
      <c r="D16" s="25">
        <v>353.3</v>
      </c>
      <c r="E16" s="26">
        <v>351.96841229999995</v>
      </c>
      <c r="F16" s="27">
        <v>6.176128159835179</v>
      </c>
      <c r="M16" s="28"/>
      <c r="N16" s="28"/>
      <c r="O16" s="28"/>
    </row>
    <row r="17" spans="1:15" ht="12.75">
      <c r="A17" s="24" t="s">
        <v>493</v>
      </c>
      <c r="B17" s="24" t="s">
        <v>598</v>
      </c>
      <c r="C17" s="24" t="s">
        <v>53</v>
      </c>
      <c r="D17" s="25">
        <v>0.012</v>
      </c>
      <c r="E17" s="26">
        <v>120.38805314400001</v>
      </c>
      <c r="F17" s="27">
        <v>2.1124965171495096</v>
      </c>
      <c r="M17" s="28"/>
      <c r="N17" s="28"/>
      <c r="O17" s="28"/>
    </row>
    <row r="18" spans="1:15" s="33" customFormat="1" ht="12.75">
      <c r="A18" s="29" t="s">
        <v>29</v>
      </c>
      <c r="B18" s="29"/>
      <c r="C18" s="29"/>
      <c r="D18" s="30"/>
      <c r="E18" s="31">
        <f>SUM(E7:E17)+0.01</f>
        <v>4202.314434756</v>
      </c>
      <c r="F18" s="32">
        <f>SUM(F7:F17)-0.01</f>
        <v>73.72948868336212</v>
      </c>
      <c r="M18" s="34"/>
      <c r="N18" s="34"/>
      <c r="O18" s="34"/>
    </row>
    <row r="19" spans="1:15" ht="12.75">
      <c r="A19" s="24" t="s">
        <v>30</v>
      </c>
      <c r="B19" s="24"/>
      <c r="C19" s="24"/>
      <c r="D19" s="25"/>
      <c r="E19" s="26">
        <v>144.90480960000002</v>
      </c>
      <c r="F19" s="27">
        <v>2.542701685125382</v>
      </c>
      <c r="M19" s="28"/>
      <c r="N19" s="28"/>
      <c r="O19" s="28"/>
    </row>
    <row r="20" spans="1:15" s="33" customFormat="1" ht="12.75">
      <c r="A20" s="29" t="s">
        <v>29</v>
      </c>
      <c r="B20" s="29"/>
      <c r="C20" s="29"/>
      <c r="D20" s="30"/>
      <c r="E20" s="31">
        <f>SUM(E19:E19)</f>
        <v>144.90480960000002</v>
      </c>
      <c r="F20" s="32">
        <f>SUM(F19:F19)</f>
        <v>2.542701685125382</v>
      </c>
      <c r="M20" s="34"/>
      <c r="N20" s="34"/>
      <c r="O20" s="34"/>
    </row>
    <row r="21" spans="1:6" s="38" customFormat="1" ht="12.75">
      <c r="A21" s="24" t="s">
        <v>31</v>
      </c>
      <c r="B21" s="24"/>
      <c r="C21" s="24"/>
      <c r="D21" s="35"/>
      <c r="E21" s="36">
        <v>1351.6429036439997</v>
      </c>
      <c r="F21" s="37">
        <v>23.73</v>
      </c>
    </row>
    <row r="22" spans="1:6" s="33" customFormat="1" ht="12.75">
      <c r="A22" s="29" t="s">
        <v>32</v>
      </c>
      <c r="B22" s="29"/>
      <c r="C22" s="29"/>
      <c r="D22" s="39"/>
      <c r="E22" s="40">
        <v>5698.852148</v>
      </c>
      <c r="F22" s="41">
        <v>100</v>
      </c>
    </row>
    <row r="23" ht="12.75">
      <c r="A23" s="7" t="s"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O305650</dc:creator>
  <cp:keywords/>
  <dc:description/>
  <cp:lastModifiedBy>Kiran Valanger</cp:lastModifiedBy>
  <dcterms:created xsi:type="dcterms:W3CDTF">2012-10-02T06:58:51Z</dcterms:created>
  <dcterms:modified xsi:type="dcterms:W3CDTF">2012-10-10T10:04:20Z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098580cc-7034-4133-9416-88de900b00a0</vt:lpwstr>
  </property>
</Properties>
</file>